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COLIT\2022\1 - SA - Licitações\PE 088-2022 - Locação Veículos Sudeste\"/>
    </mc:Choice>
  </mc:AlternateContent>
  <bookViews>
    <workbookView xWindow="0" yWindow="0" windowWidth="28800" windowHeight="12300"/>
  </bookViews>
  <sheets>
    <sheet name="Região Sudeste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28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6" i="1"/>
  <c r="N7" i="1" l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6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X56" i="1" l="1"/>
  <c r="X55" i="1"/>
  <c r="X54" i="1"/>
  <c r="D51" i="1"/>
  <c r="X51" i="1"/>
  <c r="D50" i="1"/>
  <c r="X50" i="1" s="1"/>
  <c r="X49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W24" i="1"/>
  <c r="S24" i="1"/>
  <c r="O24" i="1"/>
  <c r="K24" i="1"/>
  <c r="W23" i="1"/>
  <c r="S23" i="1"/>
  <c r="O23" i="1"/>
  <c r="K23" i="1"/>
  <c r="W22" i="1"/>
  <c r="S22" i="1"/>
  <c r="O22" i="1"/>
  <c r="K22" i="1"/>
  <c r="W21" i="1"/>
  <c r="S21" i="1"/>
  <c r="O21" i="1"/>
  <c r="K21" i="1"/>
  <c r="W20" i="1"/>
  <c r="S20" i="1"/>
  <c r="O20" i="1"/>
  <c r="K20" i="1"/>
  <c r="W19" i="1"/>
  <c r="S19" i="1"/>
  <c r="O19" i="1"/>
  <c r="K19" i="1"/>
  <c r="W18" i="1"/>
  <c r="S18" i="1"/>
  <c r="O18" i="1"/>
  <c r="K18" i="1"/>
  <c r="W17" i="1"/>
  <c r="S17" i="1"/>
  <c r="O17" i="1"/>
  <c r="K17" i="1"/>
  <c r="W16" i="1"/>
  <c r="S16" i="1"/>
  <c r="O16" i="1"/>
  <c r="K16" i="1"/>
  <c r="X16" i="1" s="1"/>
  <c r="W15" i="1"/>
  <c r="S15" i="1"/>
  <c r="O15" i="1"/>
  <c r="K15" i="1"/>
  <c r="W14" i="1"/>
  <c r="S14" i="1"/>
  <c r="O14" i="1"/>
  <c r="K14" i="1"/>
  <c r="W13" i="1"/>
  <c r="S13" i="1"/>
  <c r="O13" i="1"/>
  <c r="K13" i="1"/>
  <c r="W12" i="1"/>
  <c r="S12" i="1"/>
  <c r="O12" i="1"/>
  <c r="K12" i="1"/>
  <c r="W11" i="1"/>
  <c r="S11" i="1"/>
  <c r="O11" i="1"/>
  <c r="K11" i="1"/>
  <c r="W10" i="1"/>
  <c r="S10" i="1"/>
  <c r="O10" i="1"/>
  <c r="K10" i="1"/>
  <c r="W9" i="1"/>
  <c r="S9" i="1"/>
  <c r="O9" i="1"/>
  <c r="K9" i="1"/>
  <c r="X9" i="1" s="1"/>
  <c r="W8" i="1"/>
  <c r="S8" i="1"/>
  <c r="O8" i="1"/>
  <c r="K8" i="1"/>
  <c r="W7" i="1"/>
  <c r="S7" i="1"/>
  <c r="O7" i="1"/>
  <c r="K7" i="1"/>
  <c r="W6" i="1"/>
  <c r="O6" i="1"/>
  <c r="K6" i="1"/>
  <c r="W57" i="1" l="1"/>
  <c r="X8" i="1"/>
  <c r="X20" i="1"/>
  <c r="X17" i="1"/>
  <c r="X21" i="1"/>
  <c r="X13" i="1"/>
  <c r="X10" i="1"/>
  <c r="X14" i="1"/>
  <c r="X18" i="1"/>
  <c r="X22" i="1"/>
  <c r="X12" i="1"/>
  <c r="X7" i="1"/>
  <c r="X11" i="1"/>
  <c r="X15" i="1"/>
  <c r="X19" i="1"/>
  <c r="X23" i="1"/>
  <c r="X24" i="1"/>
  <c r="W52" i="1"/>
  <c r="W47" i="1"/>
  <c r="S6" i="1" l="1"/>
  <c r="X6" i="1" s="1"/>
  <c r="X25" i="1" s="1"/>
  <c r="W58" i="1" s="1"/>
</calcChain>
</file>

<file path=xl/sharedStrings.xml><?xml version="1.0" encoding="utf-8"?>
<sst xmlns="http://schemas.openxmlformats.org/spreadsheetml/2006/main" count="135" uniqueCount="98">
  <si>
    <t>VALORES DE REFERÊNCIA - PLANILHA DE CUSTOS DETALHADA
Item 1 - Região Sudeste</t>
  </si>
  <si>
    <t>CÓDIGO</t>
  </si>
  <si>
    <t>VEÍCULOS (A)</t>
  </si>
  <si>
    <t>Até 06 (seis) dias consecutivos</t>
  </si>
  <si>
    <t>De 07 (sete) a 14 (catorze)
dias consecutivos</t>
  </si>
  <si>
    <t>De 15 (quinze) a 29 (vinte e nove)
dias consecutivos</t>
  </si>
  <si>
    <t>Consecutivas de 30 dias acima</t>
  </si>
  <si>
    <t>FÓRMULA</t>
  </si>
  <si>
    <t>QUANTIDADE</t>
  </si>
  <si>
    <t>DIÁRIA DE 24h</t>
  </si>
  <si>
    <t>Hora Extra (24h)</t>
  </si>
  <si>
    <t>DIÁRIA DE 10h</t>
  </si>
  <si>
    <t>Hora Extra (10h)</t>
  </si>
  <si>
    <t>SubTotal</t>
  </si>
  <si>
    <t>(FP1xA1) + (FP2xA2) + (FP3xA3) + (FP4xA4)</t>
  </si>
  <si>
    <t>(FP5xB1)+ B2</t>
  </si>
  <si>
    <t>(FP6xC1)+ C2</t>
  </si>
  <si>
    <t>(FP7xD1)+ D2</t>
  </si>
  <si>
    <t>SB1+SB2+
SB3+SB4</t>
  </si>
  <si>
    <t>FP1</t>
  </si>
  <si>
    <t>A1</t>
  </si>
  <si>
    <t>FP2</t>
  </si>
  <si>
    <t>A2</t>
  </si>
  <si>
    <t>FP3</t>
  </si>
  <si>
    <t>A3</t>
  </si>
  <si>
    <t>FP4</t>
  </si>
  <si>
    <t>A4</t>
  </si>
  <si>
    <t>SB1</t>
  </si>
  <si>
    <t>FP5</t>
  </si>
  <si>
    <t>B1</t>
  </si>
  <si>
    <t>B2</t>
  </si>
  <si>
    <t>SB2</t>
  </si>
  <si>
    <t>FP6</t>
  </si>
  <si>
    <t>C1</t>
  </si>
  <si>
    <t>C2</t>
  </si>
  <si>
    <t>SB3</t>
  </si>
  <si>
    <t>FP7</t>
  </si>
  <si>
    <t>D1</t>
  </si>
  <si>
    <t>D2</t>
  </si>
  <si>
    <t>SB4</t>
  </si>
  <si>
    <t>A</t>
  </si>
  <si>
    <t>Executivo Blindado I</t>
  </si>
  <si>
    <t>B</t>
  </si>
  <si>
    <t>Executivo Blindado II</t>
  </si>
  <si>
    <t>C</t>
  </si>
  <si>
    <t>Camioneta Exec Blind 4x4 SUV</t>
  </si>
  <si>
    <t>D</t>
  </si>
  <si>
    <t>Caminhonete Exec Blind 4x4</t>
  </si>
  <si>
    <t>E</t>
  </si>
  <si>
    <t>Camioneta Exec 4x4 SUV</t>
  </si>
  <si>
    <t>F</t>
  </si>
  <si>
    <t>Camioneta Exec 4x2 SUV</t>
  </si>
  <si>
    <t>G</t>
  </si>
  <si>
    <t>Caminhonete Exec 4x4</t>
  </si>
  <si>
    <t>H</t>
  </si>
  <si>
    <t>Caminhonete Exec 4x2</t>
  </si>
  <si>
    <t>I</t>
  </si>
  <si>
    <t>Automóvel Executivo I</t>
  </si>
  <si>
    <t>J</t>
  </si>
  <si>
    <t>Automóvel Executivo II</t>
  </si>
  <si>
    <t>L</t>
  </si>
  <si>
    <t>Automóvel Executivo III</t>
  </si>
  <si>
    <t>M</t>
  </si>
  <si>
    <t xml:space="preserve">Popular </t>
  </si>
  <si>
    <t>N</t>
  </si>
  <si>
    <t>Van Executiva</t>
  </si>
  <si>
    <t>O</t>
  </si>
  <si>
    <t>Utilitário Furgão</t>
  </si>
  <si>
    <t>P</t>
  </si>
  <si>
    <t xml:space="preserve">Ônibus </t>
  </si>
  <si>
    <t>Q</t>
  </si>
  <si>
    <t xml:space="preserve">Microônibus </t>
  </si>
  <si>
    <t>R</t>
  </si>
  <si>
    <t xml:space="preserve">Micro Caminhão </t>
  </si>
  <si>
    <t>S</t>
  </si>
  <si>
    <t>Guincho</t>
  </si>
  <si>
    <t>T</t>
  </si>
  <si>
    <t>Veíc. Transp. Cadeirante</t>
  </si>
  <si>
    <t>SUBTOTAL</t>
  </si>
  <si>
    <t>"NO SHOW"</t>
  </si>
  <si>
    <t>FP8</t>
  </si>
  <si>
    <t>E1</t>
  </si>
  <si>
    <t>- A diária de 10h será no máximo 80% (oitenta por cento) da diária de 24h.</t>
  </si>
  <si>
    <t>- A Hora Extra não poderá ultrapassar 20% (vinte por cento) da diária correspondente</t>
  </si>
  <si>
    <t>- A título de "NO SHOW" o valor não poderá ultrapassar 70% (setenta por cento) do valor da diária de 10 (dez) horas</t>
  </si>
  <si>
    <t>- Os valores dos combustíves já estão acrescidos da porcentagem de 9,45% de imposto a ser retido</t>
  </si>
  <si>
    <t>Diárias Motoristas</t>
  </si>
  <si>
    <t xml:space="preserve">Motorista </t>
  </si>
  <si>
    <t>Motorista c/ adicional 60%</t>
  </si>
  <si>
    <t>Hora Extra Motorista</t>
  </si>
  <si>
    <t>Combustível</t>
  </si>
  <si>
    <t>Litros</t>
  </si>
  <si>
    <t>R$</t>
  </si>
  <si>
    <t xml:space="preserve">Etanol </t>
  </si>
  <si>
    <t>Diesel</t>
  </si>
  <si>
    <t>Gasolina</t>
  </si>
  <si>
    <t>TOTAL</t>
  </si>
  <si>
    <t>Preços ao Consumidor - Referência semana de ___/___/___ a ___/___/___
AGÊNCIA NACIONAL DO PETRÓLEO, GÁS NATURAL E BIOCOMBUSTÍVEIS - ANP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</si>
</sst>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&quot;R$&quot;* #,##0.00_-;\-&quot;R$&quot;* #,##0.00_-;_-&quot;R$&quot;* &quot;-&quot;??_-;_-@_-"/>
    <numFmt numFmtId="165" formatCode="&quot;R$&quot;\ #,##0.00"/>
    <numFmt numFmtId="166" formatCode="&quot;R$&quot;#,##0.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4"/>
      <name val="Arial"/>
      <family val="2"/>
    </font>
    <font>
      <b/>
      <i/>
      <sz val="9"/>
      <name val="Arial"/>
      <family val="2"/>
    </font>
    <font>
      <b/>
      <i/>
      <sz val="9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E3F99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1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8" borderId="6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8" borderId="9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3" fontId="4" fillId="2" borderId="10" xfId="0" applyNumberFormat="1" applyFont="1" applyFill="1" applyBorder="1" applyAlignment="1">
      <alignment horizontal="center" vertical="center"/>
    </xf>
    <xf numFmtId="4" fontId="4" fillId="3" borderId="10" xfId="2" applyNumberFormat="1" applyFont="1" applyFill="1" applyBorder="1" applyAlignment="1">
      <alignment horizontal="center" vertical="center"/>
    </xf>
    <xf numFmtId="4" fontId="5" fillId="8" borderId="1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" fontId="4" fillId="4" borderId="12" xfId="0" applyNumberFormat="1" applyFont="1" applyFill="1" applyBorder="1" applyAlignment="1">
      <alignment horizontal="center" vertical="center"/>
    </xf>
    <xf numFmtId="2" fontId="4" fillId="4" borderId="13" xfId="0" applyNumberFormat="1" applyFont="1" applyFill="1" applyBorder="1" applyAlignment="1">
      <alignment horizontal="center" vertical="center"/>
    </xf>
    <xf numFmtId="4" fontId="5" fillId="8" borderId="3" xfId="0" applyNumberFormat="1" applyFont="1" applyFill="1" applyBorder="1" applyAlignment="1">
      <alignment horizontal="center" vertical="center"/>
    </xf>
    <xf numFmtId="4" fontId="4" fillId="5" borderId="13" xfId="0" applyNumberFormat="1" applyFont="1" applyFill="1" applyBorder="1" applyAlignment="1">
      <alignment horizontal="center" vertical="center"/>
    </xf>
    <xf numFmtId="2" fontId="4" fillId="5" borderId="12" xfId="0" applyNumberFormat="1" applyFont="1" applyFill="1" applyBorder="1" applyAlignment="1">
      <alignment horizontal="center" vertical="center"/>
    </xf>
    <xf numFmtId="4" fontId="4" fillId="6" borderId="12" xfId="0" applyNumberFormat="1" applyFont="1" applyFill="1" applyBorder="1" applyAlignment="1">
      <alignment horizontal="center" vertical="center"/>
    </xf>
    <xf numFmtId="2" fontId="4" fillId="6" borderId="12" xfId="0" applyNumberFormat="1" applyFont="1" applyFill="1" applyBorder="1" applyAlignment="1">
      <alignment horizontal="center" vertical="center"/>
    </xf>
    <xf numFmtId="4" fontId="5" fillId="8" borderId="4" xfId="0" applyNumberFormat="1" applyFont="1" applyFill="1" applyBorder="1" applyAlignment="1">
      <alignment horizontal="center" vertical="center"/>
    </xf>
    <xf numFmtId="4" fontId="4" fillId="7" borderId="6" xfId="0" applyNumberFormat="1" applyFont="1" applyFill="1" applyBorder="1" applyAlignment="1">
      <alignment horizontal="center" vertical="center"/>
    </xf>
    <xf numFmtId="165" fontId="3" fillId="0" borderId="0" xfId="0" applyNumberFormat="1" applyFont="1" applyAlignment="1">
      <alignment vertical="center" wrapText="1"/>
    </xf>
    <xf numFmtId="2" fontId="4" fillId="3" borderId="3" xfId="0" applyNumberFormat="1" applyFont="1" applyFill="1" applyBorder="1" applyAlignment="1">
      <alignment horizontal="center" vertical="center"/>
    </xf>
    <xf numFmtId="2" fontId="4" fillId="3" borderId="10" xfId="0" applyNumberFormat="1" applyFont="1" applyFill="1" applyBorder="1" applyAlignment="1">
      <alignment horizontal="center" vertical="center"/>
    </xf>
    <xf numFmtId="4" fontId="4" fillId="4" borderId="14" xfId="0" applyNumberFormat="1" applyFont="1" applyFill="1" applyBorder="1" applyAlignment="1">
      <alignment horizontal="center" vertical="center"/>
    </xf>
    <xf numFmtId="4" fontId="4" fillId="5" borderId="14" xfId="0" applyNumberFormat="1" applyFont="1" applyFill="1" applyBorder="1" applyAlignment="1">
      <alignment horizontal="center" vertical="center"/>
    </xf>
    <xf numFmtId="4" fontId="4" fillId="6" borderId="14" xfId="0" applyNumberFormat="1" applyFont="1" applyFill="1" applyBorder="1" applyAlignment="1">
      <alignment horizontal="center" vertical="center"/>
    </xf>
    <xf numFmtId="4" fontId="4" fillId="4" borderId="15" xfId="0" applyNumberFormat="1" applyFont="1" applyFill="1" applyBorder="1" applyAlignment="1">
      <alignment horizontal="center" vertical="center"/>
    </xf>
    <xf numFmtId="4" fontId="4" fillId="5" borderId="15" xfId="0" applyNumberFormat="1" applyFont="1" applyFill="1" applyBorder="1" applyAlignment="1">
      <alignment horizontal="center" vertical="center"/>
    </xf>
    <xf numFmtId="4" fontId="4" fillId="6" borderId="15" xfId="0" applyNumberFormat="1" applyFont="1" applyFill="1" applyBorder="1" applyAlignment="1">
      <alignment horizontal="center" vertical="center"/>
    </xf>
    <xf numFmtId="0" fontId="4" fillId="9" borderId="3" xfId="0" applyFont="1" applyFill="1" applyBorder="1" applyAlignment="1">
      <alignment vertical="center"/>
    </xf>
    <xf numFmtId="0" fontId="4" fillId="9" borderId="11" xfId="0" applyFont="1" applyFill="1" applyBorder="1" applyAlignment="1">
      <alignment vertical="center"/>
    </xf>
    <xf numFmtId="0" fontId="5" fillId="9" borderId="3" xfId="0" applyFont="1" applyFill="1" applyBorder="1" applyAlignment="1">
      <alignment vertical="center"/>
    </xf>
    <xf numFmtId="4" fontId="5" fillId="9" borderId="10" xfId="0" applyNumberFormat="1" applyFont="1" applyFill="1" applyBorder="1" applyAlignment="1">
      <alignment vertical="center"/>
    </xf>
    <xf numFmtId="4" fontId="3" fillId="0" borderId="0" xfId="0" applyNumberFormat="1" applyFont="1" applyAlignment="1">
      <alignment vertical="center" wrapText="1"/>
    </xf>
    <xf numFmtId="0" fontId="5" fillId="8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5" fillId="9" borderId="16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5" fillId="9" borderId="9" xfId="0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4" fontId="4" fillId="9" borderId="4" xfId="0" applyNumberFormat="1" applyFont="1" applyFill="1" applyBorder="1" applyAlignment="1">
      <alignment horizontal="center" vertical="center"/>
    </xf>
    <xf numFmtId="0" fontId="7" fillId="8" borderId="0" xfId="0" quotePrefix="1" applyFont="1" applyFill="1" applyAlignment="1">
      <alignment horizontal="left" vertical="center"/>
    </xf>
    <xf numFmtId="0" fontId="5" fillId="8" borderId="18" xfId="0" quotePrefix="1" applyFont="1" applyFill="1" applyBorder="1" applyAlignment="1">
      <alignment horizontal="left" vertical="center"/>
    </xf>
    <xf numFmtId="0" fontId="5" fillId="8" borderId="19" xfId="0" applyFont="1" applyFill="1" applyBorder="1" applyAlignment="1">
      <alignment horizontal="center" vertical="center"/>
    </xf>
    <xf numFmtId="0" fontId="5" fillId="8" borderId="20" xfId="0" applyFont="1" applyFill="1" applyBorder="1" applyAlignment="1">
      <alignment horizontal="center" vertical="center"/>
    </xf>
    <xf numFmtId="0" fontId="5" fillId="8" borderId="21" xfId="0" quotePrefix="1" applyFont="1" applyFill="1" applyBorder="1" applyAlignment="1">
      <alignment horizontal="left" vertical="center"/>
    </xf>
    <xf numFmtId="0" fontId="5" fillId="8" borderId="0" xfId="0" applyFont="1" applyFill="1" applyBorder="1" applyAlignment="1">
      <alignment horizontal="center" vertical="center"/>
    </xf>
    <xf numFmtId="0" fontId="5" fillId="8" borderId="16" xfId="0" quotePrefix="1" applyFont="1" applyFill="1" applyBorder="1" applyAlignment="1">
      <alignment horizontal="left" vertical="center"/>
    </xf>
    <xf numFmtId="0" fontId="5" fillId="8" borderId="11" xfId="0" applyFont="1" applyFill="1" applyBorder="1" applyAlignment="1">
      <alignment horizontal="center" vertical="center"/>
    </xf>
    <xf numFmtId="0" fontId="7" fillId="0" borderId="0" xfId="0" quotePrefix="1" applyFont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4" fontId="4" fillId="7" borderId="10" xfId="0" applyNumberFormat="1" applyFont="1" applyFill="1" applyBorder="1" applyAlignment="1">
      <alignment horizontal="center" vertical="center"/>
    </xf>
    <xf numFmtId="0" fontId="7" fillId="8" borderId="0" xfId="0" quotePrefix="1" applyFont="1" applyFill="1" applyBorder="1" applyAlignment="1">
      <alignment horizontal="left" vertical="center"/>
    </xf>
    <xf numFmtId="0" fontId="7" fillId="0" borderId="0" xfId="0" quotePrefix="1" applyFont="1" applyBorder="1" applyAlignment="1">
      <alignment horizontal="left" vertical="center"/>
    </xf>
    <xf numFmtId="0" fontId="5" fillId="8" borderId="1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4" fillId="8" borderId="0" xfId="0" applyFont="1" applyFill="1" applyAlignment="1">
      <alignment vertical="center"/>
    </xf>
    <xf numFmtId="4" fontId="4" fillId="9" borderId="1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11" borderId="0" xfId="0" applyFont="1" applyFill="1" applyAlignment="1">
      <alignment vertical="center"/>
    </xf>
    <xf numFmtId="0" fontId="4" fillId="11" borderId="0" xfId="0" applyFont="1" applyFill="1" applyAlignment="1">
      <alignment vertical="center"/>
    </xf>
    <xf numFmtId="4" fontId="4" fillId="11" borderId="0" xfId="0" applyNumberFormat="1" applyFont="1" applyFill="1" applyAlignment="1">
      <alignment vertical="center"/>
    </xf>
    <xf numFmtId="4" fontId="4" fillId="0" borderId="0" xfId="0" applyNumberFormat="1" applyFont="1" applyAlignment="1">
      <alignment vertical="center"/>
    </xf>
    <xf numFmtId="9" fontId="4" fillId="0" borderId="0" xfId="0" applyNumberFormat="1" applyFont="1" applyAlignment="1">
      <alignment vertical="center"/>
    </xf>
    <xf numFmtId="0" fontId="0" fillId="11" borderId="0" xfId="0" applyFill="1" applyAlignment="1">
      <alignment vertical="center"/>
    </xf>
    <xf numFmtId="0" fontId="0" fillId="0" borderId="0" xfId="0" applyAlignment="1">
      <alignment vertical="center"/>
    </xf>
    <xf numFmtId="3" fontId="4" fillId="12" borderId="10" xfId="0" applyNumberFormat="1" applyFont="1" applyFill="1" applyBorder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8" fillId="8" borderId="0" xfId="0" applyFont="1" applyFill="1" applyAlignment="1">
      <alignment horizontal="left" vertical="center"/>
    </xf>
    <xf numFmtId="4" fontId="5" fillId="8" borderId="2" xfId="0" applyNumberFormat="1" applyFont="1" applyFill="1" applyBorder="1" applyAlignment="1">
      <alignment horizontal="center" vertical="center"/>
    </xf>
    <xf numFmtId="4" fontId="5" fillId="8" borderId="22" xfId="0" applyNumberFormat="1" applyFont="1" applyFill="1" applyBorder="1" applyAlignment="1">
      <alignment horizontal="center" vertical="center"/>
    </xf>
    <xf numFmtId="0" fontId="5" fillId="10" borderId="2" xfId="0" applyFont="1" applyFill="1" applyBorder="1" applyAlignment="1">
      <alignment horizontal="center" vertical="center" wrapText="1"/>
    </xf>
    <xf numFmtId="0" fontId="5" fillId="10" borderId="3" xfId="0" applyFont="1" applyFill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164" fontId="5" fillId="8" borderId="0" xfId="1" applyFont="1" applyFill="1" applyAlignment="1">
      <alignment horizontal="center" vertical="center"/>
    </xf>
    <xf numFmtId="0" fontId="5" fillId="8" borderId="1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textRotation="90" wrapText="1"/>
    </xf>
    <xf numFmtId="0" fontId="5" fillId="4" borderId="7" xfId="0" applyFont="1" applyFill="1" applyBorder="1" applyAlignment="1">
      <alignment horizontal="center" vertical="center" textRotation="90" wrapText="1"/>
    </xf>
    <xf numFmtId="0" fontId="5" fillId="2" borderId="5" xfId="0" applyFont="1" applyFill="1" applyBorder="1" applyAlignment="1">
      <alignment horizontal="center" vertical="center" textRotation="90" wrapText="1"/>
    </xf>
    <xf numFmtId="0" fontId="5" fillId="2" borderId="7" xfId="0" applyFont="1" applyFill="1" applyBorder="1" applyAlignment="1">
      <alignment horizontal="center" vertical="center" textRotation="90" wrapText="1"/>
    </xf>
    <xf numFmtId="0" fontId="5" fillId="6" borderId="5" xfId="0" applyFont="1" applyFill="1" applyBorder="1" applyAlignment="1">
      <alignment horizontal="center" vertical="center" textRotation="90" wrapText="1"/>
    </xf>
    <xf numFmtId="0" fontId="5" fillId="6" borderId="7" xfId="0" applyFont="1" applyFill="1" applyBorder="1" applyAlignment="1">
      <alignment horizontal="center" vertical="center" textRotation="90" wrapText="1"/>
    </xf>
    <xf numFmtId="0" fontId="5" fillId="3" borderId="5" xfId="0" applyFont="1" applyFill="1" applyBorder="1" applyAlignment="1">
      <alignment horizontal="center" vertical="center" textRotation="90" wrapText="1"/>
    </xf>
    <xf numFmtId="0" fontId="5" fillId="3" borderId="7" xfId="0" applyFont="1" applyFill="1" applyBorder="1" applyAlignment="1">
      <alignment horizontal="center" vertical="center" textRotation="90" wrapText="1"/>
    </xf>
    <xf numFmtId="0" fontId="5" fillId="9" borderId="16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9" borderId="17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textRotation="90"/>
    </xf>
    <xf numFmtId="0" fontId="5" fillId="2" borderId="5" xfId="0" applyFont="1" applyFill="1" applyBorder="1" applyAlignment="1">
      <alignment horizontal="center" vertical="center" textRotation="90"/>
    </xf>
    <xf numFmtId="0" fontId="5" fillId="2" borderId="8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 textRotation="90" wrapText="1"/>
    </xf>
    <xf numFmtId="0" fontId="5" fillId="5" borderId="7" xfId="0" applyFont="1" applyFill="1" applyBorder="1" applyAlignment="1">
      <alignment horizontal="center" vertical="center" textRotation="90" wrapText="1"/>
    </xf>
  </cellXfs>
  <cellStyles count="3">
    <cellStyle name="Mo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tabSelected="1" workbookViewId="0">
      <selection activeCell="J64" sqref="J64"/>
    </sheetView>
  </sheetViews>
  <sheetFormatPr defaultRowHeight="15" x14ac:dyDescent="0.25"/>
  <cols>
    <col min="1" max="1" width="9.140625" style="80"/>
    <col min="2" max="2" width="26.140625" style="80" customWidth="1"/>
    <col min="3" max="5" width="9.28515625" style="80" bestFit="1" customWidth="1"/>
    <col min="6" max="6" width="9.28515625" style="80" customWidth="1"/>
    <col min="7" max="10" width="9.28515625" style="80" bestFit="1" customWidth="1"/>
    <col min="11" max="11" width="11.42578125" style="80" customWidth="1"/>
    <col min="12" max="14" width="9.28515625" style="80" bestFit="1" customWidth="1"/>
    <col min="15" max="15" width="10.5703125" style="80" customWidth="1"/>
    <col min="16" max="16" width="9.28515625" style="80" bestFit="1" customWidth="1"/>
    <col min="17" max="17" width="10.42578125" style="80" customWidth="1"/>
    <col min="18" max="18" width="10" style="80" bestFit="1" customWidth="1"/>
    <col min="19" max="19" width="10.42578125" style="80" bestFit="1" customWidth="1"/>
    <col min="20" max="22" width="9.28515625" style="80" bestFit="1" customWidth="1"/>
    <col min="23" max="23" width="11.140625" style="80" customWidth="1"/>
    <col min="24" max="24" width="12.28515625" style="80" bestFit="1" customWidth="1"/>
    <col min="25" max="25" width="10" style="80" bestFit="1" customWidth="1"/>
    <col min="26" max="257" width="9.140625" style="80"/>
    <col min="258" max="258" width="26.140625" style="80" customWidth="1"/>
    <col min="259" max="261" width="9.28515625" style="80" bestFit="1" customWidth="1"/>
    <col min="262" max="262" width="9.28515625" style="80" customWidth="1"/>
    <col min="263" max="266" width="9.28515625" style="80" bestFit="1" customWidth="1"/>
    <col min="267" max="267" width="11.42578125" style="80" customWidth="1"/>
    <col min="268" max="270" width="9.28515625" style="80" bestFit="1" customWidth="1"/>
    <col min="271" max="271" width="10.5703125" style="80" customWidth="1"/>
    <col min="272" max="272" width="9.28515625" style="80" bestFit="1" customWidth="1"/>
    <col min="273" max="273" width="10.42578125" style="80" customWidth="1"/>
    <col min="274" max="274" width="10" style="80" bestFit="1" customWidth="1"/>
    <col min="275" max="275" width="10.42578125" style="80" bestFit="1" customWidth="1"/>
    <col min="276" max="278" width="9.28515625" style="80" bestFit="1" customWidth="1"/>
    <col min="279" max="279" width="11.140625" style="80" customWidth="1"/>
    <col min="280" max="280" width="11.42578125" style="80" customWidth="1"/>
    <col min="281" max="281" width="10" style="80" bestFit="1" customWidth="1"/>
    <col min="282" max="513" width="9.140625" style="80"/>
    <col min="514" max="514" width="26.140625" style="80" customWidth="1"/>
    <col min="515" max="517" width="9.28515625" style="80" bestFit="1" customWidth="1"/>
    <col min="518" max="518" width="9.28515625" style="80" customWidth="1"/>
    <col min="519" max="522" width="9.28515625" style="80" bestFit="1" customWidth="1"/>
    <col min="523" max="523" width="11.42578125" style="80" customWidth="1"/>
    <col min="524" max="526" width="9.28515625" style="80" bestFit="1" customWidth="1"/>
    <col min="527" max="527" width="10.5703125" style="80" customWidth="1"/>
    <col min="528" max="528" width="9.28515625" style="80" bestFit="1" customWidth="1"/>
    <col min="529" max="529" width="10.42578125" style="80" customWidth="1"/>
    <col min="530" max="530" width="10" style="80" bestFit="1" customWidth="1"/>
    <col min="531" max="531" width="10.42578125" style="80" bestFit="1" customWidth="1"/>
    <col min="532" max="534" width="9.28515625" style="80" bestFit="1" customWidth="1"/>
    <col min="535" max="535" width="11.140625" style="80" customWidth="1"/>
    <col min="536" max="536" width="11.42578125" style="80" customWidth="1"/>
    <col min="537" max="537" width="10" style="80" bestFit="1" customWidth="1"/>
    <col min="538" max="769" width="9.140625" style="80"/>
    <col min="770" max="770" width="26.140625" style="80" customWidth="1"/>
    <col min="771" max="773" width="9.28515625" style="80" bestFit="1" customWidth="1"/>
    <col min="774" max="774" width="9.28515625" style="80" customWidth="1"/>
    <col min="775" max="778" width="9.28515625" style="80" bestFit="1" customWidth="1"/>
    <col min="779" max="779" width="11.42578125" style="80" customWidth="1"/>
    <col min="780" max="782" width="9.28515625" style="80" bestFit="1" customWidth="1"/>
    <col min="783" max="783" width="10.5703125" style="80" customWidth="1"/>
    <col min="784" max="784" width="9.28515625" style="80" bestFit="1" customWidth="1"/>
    <col min="785" max="785" width="10.42578125" style="80" customWidth="1"/>
    <col min="786" max="786" width="10" style="80" bestFit="1" customWidth="1"/>
    <col min="787" max="787" width="10.42578125" style="80" bestFit="1" customWidth="1"/>
    <col min="788" max="790" width="9.28515625" style="80" bestFit="1" customWidth="1"/>
    <col min="791" max="791" width="11.140625" style="80" customWidth="1"/>
    <col min="792" max="792" width="11.42578125" style="80" customWidth="1"/>
    <col min="793" max="793" width="10" style="80" bestFit="1" customWidth="1"/>
    <col min="794" max="1025" width="9.140625" style="80"/>
    <col min="1026" max="1026" width="26.140625" style="80" customWidth="1"/>
    <col min="1027" max="1029" width="9.28515625" style="80" bestFit="1" customWidth="1"/>
    <col min="1030" max="1030" width="9.28515625" style="80" customWidth="1"/>
    <col min="1031" max="1034" width="9.28515625" style="80" bestFit="1" customWidth="1"/>
    <col min="1035" max="1035" width="11.42578125" style="80" customWidth="1"/>
    <col min="1036" max="1038" width="9.28515625" style="80" bestFit="1" customWidth="1"/>
    <col min="1039" max="1039" width="10.5703125" style="80" customWidth="1"/>
    <col min="1040" max="1040" width="9.28515625" style="80" bestFit="1" customWidth="1"/>
    <col min="1041" max="1041" width="10.42578125" style="80" customWidth="1"/>
    <col min="1042" max="1042" width="10" style="80" bestFit="1" customWidth="1"/>
    <col min="1043" max="1043" width="10.42578125" style="80" bestFit="1" customWidth="1"/>
    <col min="1044" max="1046" width="9.28515625" style="80" bestFit="1" customWidth="1"/>
    <col min="1047" max="1047" width="11.140625" style="80" customWidth="1"/>
    <col min="1048" max="1048" width="11.42578125" style="80" customWidth="1"/>
    <col min="1049" max="1049" width="10" style="80" bestFit="1" customWidth="1"/>
    <col min="1050" max="1281" width="9.140625" style="80"/>
    <col min="1282" max="1282" width="26.140625" style="80" customWidth="1"/>
    <col min="1283" max="1285" width="9.28515625" style="80" bestFit="1" customWidth="1"/>
    <col min="1286" max="1286" width="9.28515625" style="80" customWidth="1"/>
    <col min="1287" max="1290" width="9.28515625" style="80" bestFit="1" customWidth="1"/>
    <col min="1291" max="1291" width="11.42578125" style="80" customWidth="1"/>
    <col min="1292" max="1294" width="9.28515625" style="80" bestFit="1" customWidth="1"/>
    <col min="1295" max="1295" width="10.5703125" style="80" customWidth="1"/>
    <col min="1296" max="1296" width="9.28515625" style="80" bestFit="1" customWidth="1"/>
    <col min="1297" max="1297" width="10.42578125" style="80" customWidth="1"/>
    <col min="1298" max="1298" width="10" style="80" bestFit="1" customWidth="1"/>
    <col min="1299" max="1299" width="10.42578125" style="80" bestFit="1" customWidth="1"/>
    <col min="1300" max="1302" width="9.28515625" style="80" bestFit="1" customWidth="1"/>
    <col min="1303" max="1303" width="11.140625" style="80" customWidth="1"/>
    <col min="1304" max="1304" width="11.42578125" style="80" customWidth="1"/>
    <col min="1305" max="1305" width="10" style="80" bestFit="1" customWidth="1"/>
    <col min="1306" max="1537" width="9.140625" style="80"/>
    <col min="1538" max="1538" width="26.140625" style="80" customWidth="1"/>
    <col min="1539" max="1541" width="9.28515625" style="80" bestFit="1" customWidth="1"/>
    <col min="1542" max="1542" width="9.28515625" style="80" customWidth="1"/>
    <col min="1543" max="1546" width="9.28515625" style="80" bestFit="1" customWidth="1"/>
    <col min="1547" max="1547" width="11.42578125" style="80" customWidth="1"/>
    <col min="1548" max="1550" width="9.28515625" style="80" bestFit="1" customWidth="1"/>
    <col min="1551" max="1551" width="10.5703125" style="80" customWidth="1"/>
    <col min="1552" max="1552" width="9.28515625" style="80" bestFit="1" customWidth="1"/>
    <col min="1553" max="1553" width="10.42578125" style="80" customWidth="1"/>
    <col min="1554" max="1554" width="10" style="80" bestFit="1" customWidth="1"/>
    <col min="1555" max="1555" width="10.42578125" style="80" bestFit="1" customWidth="1"/>
    <col min="1556" max="1558" width="9.28515625" style="80" bestFit="1" customWidth="1"/>
    <col min="1559" max="1559" width="11.140625" style="80" customWidth="1"/>
    <col min="1560" max="1560" width="11.42578125" style="80" customWidth="1"/>
    <col min="1561" max="1561" width="10" style="80" bestFit="1" customWidth="1"/>
    <col min="1562" max="1793" width="9.140625" style="80"/>
    <col min="1794" max="1794" width="26.140625" style="80" customWidth="1"/>
    <col min="1795" max="1797" width="9.28515625" style="80" bestFit="1" customWidth="1"/>
    <col min="1798" max="1798" width="9.28515625" style="80" customWidth="1"/>
    <col min="1799" max="1802" width="9.28515625" style="80" bestFit="1" customWidth="1"/>
    <col min="1803" max="1803" width="11.42578125" style="80" customWidth="1"/>
    <col min="1804" max="1806" width="9.28515625" style="80" bestFit="1" customWidth="1"/>
    <col min="1807" max="1807" width="10.5703125" style="80" customWidth="1"/>
    <col min="1808" max="1808" width="9.28515625" style="80" bestFit="1" customWidth="1"/>
    <col min="1809" max="1809" width="10.42578125" style="80" customWidth="1"/>
    <col min="1810" max="1810" width="10" style="80" bestFit="1" customWidth="1"/>
    <col min="1811" max="1811" width="10.42578125" style="80" bestFit="1" customWidth="1"/>
    <col min="1812" max="1814" width="9.28515625" style="80" bestFit="1" customWidth="1"/>
    <col min="1815" max="1815" width="11.140625" style="80" customWidth="1"/>
    <col min="1816" max="1816" width="11.42578125" style="80" customWidth="1"/>
    <col min="1817" max="1817" width="10" style="80" bestFit="1" customWidth="1"/>
    <col min="1818" max="2049" width="9.140625" style="80"/>
    <col min="2050" max="2050" width="26.140625" style="80" customWidth="1"/>
    <col min="2051" max="2053" width="9.28515625" style="80" bestFit="1" customWidth="1"/>
    <col min="2054" max="2054" width="9.28515625" style="80" customWidth="1"/>
    <col min="2055" max="2058" width="9.28515625" style="80" bestFit="1" customWidth="1"/>
    <col min="2059" max="2059" width="11.42578125" style="80" customWidth="1"/>
    <col min="2060" max="2062" width="9.28515625" style="80" bestFit="1" customWidth="1"/>
    <col min="2063" max="2063" width="10.5703125" style="80" customWidth="1"/>
    <col min="2064" max="2064" width="9.28515625" style="80" bestFit="1" customWidth="1"/>
    <col min="2065" max="2065" width="10.42578125" style="80" customWidth="1"/>
    <col min="2066" max="2066" width="10" style="80" bestFit="1" customWidth="1"/>
    <col min="2067" max="2067" width="10.42578125" style="80" bestFit="1" customWidth="1"/>
    <col min="2068" max="2070" width="9.28515625" style="80" bestFit="1" customWidth="1"/>
    <col min="2071" max="2071" width="11.140625" style="80" customWidth="1"/>
    <col min="2072" max="2072" width="11.42578125" style="80" customWidth="1"/>
    <col min="2073" max="2073" width="10" style="80" bestFit="1" customWidth="1"/>
    <col min="2074" max="2305" width="9.140625" style="80"/>
    <col min="2306" max="2306" width="26.140625" style="80" customWidth="1"/>
    <col min="2307" max="2309" width="9.28515625" style="80" bestFit="1" customWidth="1"/>
    <col min="2310" max="2310" width="9.28515625" style="80" customWidth="1"/>
    <col min="2311" max="2314" width="9.28515625" style="80" bestFit="1" customWidth="1"/>
    <col min="2315" max="2315" width="11.42578125" style="80" customWidth="1"/>
    <col min="2316" max="2318" width="9.28515625" style="80" bestFit="1" customWidth="1"/>
    <col min="2319" max="2319" width="10.5703125" style="80" customWidth="1"/>
    <col min="2320" max="2320" width="9.28515625" style="80" bestFit="1" customWidth="1"/>
    <col min="2321" max="2321" width="10.42578125" style="80" customWidth="1"/>
    <col min="2322" max="2322" width="10" style="80" bestFit="1" customWidth="1"/>
    <col min="2323" max="2323" width="10.42578125" style="80" bestFit="1" customWidth="1"/>
    <col min="2324" max="2326" width="9.28515625" style="80" bestFit="1" customWidth="1"/>
    <col min="2327" max="2327" width="11.140625" style="80" customWidth="1"/>
    <col min="2328" max="2328" width="11.42578125" style="80" customWidth="1"/>
    <col min="2329" max="2329" width="10" style="80" bestFit="1" customWidth="1"/>
    <col min="2330" max="2561" width="9.140625" style="80"/>
    <col min="2562" max="2562" width="26.140625" style="80" customWidth="1"/>
    <col min="2563" max="2565" width="9.28515625" style="80" bestFit="1" customWidth="1"/>
    <col min="2566" max="2566" width="9.28515625" style="80" customWidth="1"/>
    <col min="2567" max="2570" width="9.28515625" style="80" bestFit="1" customWidth="1"/>
    <col min="2571" max="2571" width="11.42578125" style="80" customWidth="1"/>
    <col min="2572" max="2574" width="9.28515625" style="80" bestFit="1" customWidth="1"/>
    <col min="2575" max="2575" width="10.5703125" style="80" customWidth="1"/>
    <col min="2576" max="2576" width="9.28515625" style="80" bestFit="1" customWidth="1"/>
    <col min="2577" max="2577" width="10.42578125" style="80" customWidth="1"/>
    <col min="2578" max="2578" width="10" style="80" bestFit="1" customWidth="1"/>
    <col min="2579" max="2579" width="10.42578125" style="80" bestFit="1" customWidth="1"/>
    <col min="2580" max="2582" width="9.28515625" style="80" bestFit="1" customWidth="1"/>
    <col min="2583" max="2583" width="11.140625" style="80" customWidth="1"/>
    <col min="2584" max="2584" width="11.42578125" style="80" customWidth="1"/>
    <col min="2585" max="2585" width="10" style="80" bestFit="1" customWidth="1"/>
    <col min="2586" max="2817" width="9.140625" style="80"/>
    <col min="2818" max="2818" width="26.140625" style="80" customWidth="1"/>
    <col min="2819" max="2821" width="9.28515625" style="80" bestFit="1" customWidth="1"/>
    <col min="2822" max="2822" width="9.28515625" style="80" customWidth="1"/>
    <col min="2823" max="2826" width="9.28515625" style="80" bestFit="1" customWidth="1"/>
    <col min="2827" max="2827" width="11.42578125" style="80" customWidth="1"/>
    <col min="2828" max="2830" width="9.28515625" style="80" bestFit="1" customWidth="1"/>
    <col min="2831" max="2831" width="10.5703125" style="80" customWidth="1"/>
    <col min="2832" max="2832" width="9.28515625" style="80" bestFit="1" customWidth="1"/>
    <col min="2833" max="2833" width="10.42578125" style="80" customWidth="1"/>
    <col min="2834" max="2834" width="10" style="80" bestFit="1" customWidth="1"/>
    <col min="2835" max="2835" width="10.42578125" style="80" bestFit="1" customWidth="1"/>
    <col min="2836" max="2838" width="9.28515625" style="80" bestFit="1" customWidth="1"/>
    <col min="2839" max="2839" width="11.140625" style="80" customWidth="1"/>
    <col min="2840" max="2840" width="11.42578125" style="80" customWidth="1"/>
    <col min="2841" max="2841" width="10" style="80" bestFit="1" customWidth="1"/>
    <col min="2842" max="3073" width="9.140625" style="80"/>
    <col min="3074" max="3074" width="26.140625" style="80" customWidth="1"/>
    <col min="3075" max="3077" width="9.28515625" style="80" bestFit="1" customWidth="1"/>
    <col min="3078" max="3078" width="9.28515625" style="80" customWidth="1"/>
    <col min="3079" max="3082" width="9.28515625" style="80" bestFit="1" customWidth="1"/>
    <col min="3083" max="3083" width="11.42578125" style="80" customWidth="1"/>
    <col min="3084" max="3086" width="9.28515625" style="80" bestFit="1" customWidth="1"/>
    <col min="3087" max="3087" width="10.5703125" style="80" customWidth="1"/>
    <col min="3088" max="3088" width="9.28515625" style="80" bestFit="1" customWidth="1"/>
    <col min="3089" max="3089" width="10.42578125" style="80" customWidth="1"/>
    <col min="3090" max="3090" width="10" style="80" bestFit="1" customWidth="1"/>
    <col min="3091" max="3091" width="10.42578125" style="80" bestFit="1" customWidth="1"/>
    <col min="3092" max="3094" width="9.28515625" style="80" bestFit="1" customWidth="1"/>
    <col min="3095" max="3095" width="11.140625" style="80" customWidth="1"/>
    <col min="3096" max="3096" width="11.42578125" style="80" customWidth="1"/>
    <col min="3097" max="3097" width="10" style="80" bestFit="1" customWidth="1"/>
    <col min="3098" max="3329" width="9.140625" style="80"/>
    <col min="3330" max="3330" width="26.140625" style="80" customWidth="1"/>
    <col min="3331" max="3333" width="9.28515625" style="80" bestFit="1" customWidth="1"/>
    <col min="3334" max="3334" width="9.28515625" style="80" customWidth="1"/>
    <col min="3335" max="3338" width="9.28515625" style="80" bestFit="1" customWidth="1"/>
    <col min="3339" max="3339" width="11.42578125" style="80" customWidth="1"/>
    <col min="3340" max="3342" width="9.28515625" style="80" bestFit="1" customWidth="1"/>
    <col min="3343" max="3343" width="10.5703125" style="80" customWidth="1"/>
    <col min="3344" max="3344" width="9.28515625" style="80" bestFit="1" customWidth="1"/>
    <col min="3345" max="3345" width="10.42578125" style="80" customWidth="1"/>
    <col min="3346" max="3346" width="10" style="80" bestFit="1" customWidth="1"/>
    <col min="3347" max="3347" width="10.42578125" style="80" bestFit="1" customWidth="1"/>
    <col min="3348" max="3350" width="9.28515625" style="80" bestFit="1" customWidth="1"/>
    <col min="3351" max="3351" width="11.140625" style="80" customWidth="1"/>
    <col min="3352" max="3352" width="11.42578125" style="80" customWidth="1"/>
    <col min="3353" max="3353" width="10" style="80" bestFit="1" customWidth="1"/>
    <col min="3354" max="3585" width="9.140625" style="80"/>
    <col min="3586" max="3586" width="26.140625" style="80" customWidth="1"/>
    <col min="3587" max="3589" width="9.28515625" style="80" bestFit="1" customWidth="1"/>
    <col min="3590" max="3590" width="9.28515625" style="80" customWidth="1"/>
    <col min="3591" max="3594" width="9.28515625" style="80" bestFit="1" customWidth="1"/>
    <col min="3595" max="3595" width="11.42578125" style="80" customWidth="1"/>
    <col min="3596" max="3598" width="9.28515625" style="80" bestFit="1" customWidth="1"/>
    <col min="3599" max="3599" width="10.5703125" style="80" customWidth="1"/>
    <col min="3600" max="3600" width="9.28515625" style="80" bestFit="1" customWidth="1"/>
    <col min="3601" max="3601" width="10.42578125" style="80" customWidth="1"/>
    <col min="3602" max="3602" width="10" style="80" bestFit="1" customWidth="1"/>
    <col min="3603" max="3603" width="10.42578125" style="80" bestFit="1" customWidth="1"/>
    <col min="3604" max="3606" width="9.28515625" style="80" bestFit="1" customWidth="1"/>
    <col min="3607" max="3607" width="11.140625" style="80" customWidth="1"/>
    <col min="3608" max="3608" width="11.42578125" style="80" customWidth="1"/>
    <col min="3609" max="3609" width="10" style="80" bestFit="1" customWidth="1"/>
    <col min="3610" max="3841" width="9.140625" style="80"/>
    <col min="3842" max="3842" width="26.140625" style="80" customWidth="1"/>
    <col min="3843" max="3845" width="9.28515625" style="80" bestFit="1" customWidth="1"/>
    <col min="3846" max="3846" width="9.28515625" style="80" customWidth="1"/>
    <col min="3847" max="3850" width="9.28515625" style="80" bestFit="1" customWidth="1"/>
    <col min="3851" max="3851" width="11.42578125" style="80" customWidth="1"/>
    <col min="3852" max="3854" width="9.28515625" style="80" bestFit="1" customWidth="1"/>
    <col min="3855" max="3855" width="10.5703125" style="80" customWidth="1"/>
    <col min="3856" max="3856" width="9.28515625" style="80" bestFit="1" customWidth="1"/>
    <col min="3857" max="3857" width="10.42578125" style="80" customWidth="1"/>
    <col min="3858" max="3858" width="10" style="80" bestFit="1" customWidth="1"/>
    <col min="3859" max="3859" width="10.42578125" style="80" bestFit="1" customWidth="1"/>
    <col min="3860" max="3862" width="9.28515625" style="80" bestFit="1" customWidth="1"/>
    <col min="3863" max="3863" width="11.140625" style="80" customWidth="1"/>
    <col min="3864" max="3864" width="11.42578125" style="80" customWidth="1"/>
    <col min="3865" max="3865" width="10" style="80" bestFit="1" customWidth="1"/>
    <col min="3866" max="4097" width="9.140625" style="80"/>
    <col min="4098" max="4098" width="26.140625" style="80" customWidth="1"/>
    <col min="4099" max="4101" width="9.28515625" style="80" bestFit="1" customWidth="1"/>
    <col min="4102" max="4102" width="9.28515625" style="80" customWidth="1"/>
    <col min="4103" max="4106" width="9.28515625" style="80" bestFit="1" customWidth="1"/>
    <col min="4107" max="4107" width="11.42578125" style="80" customWidth="1"/>
    <col min="4108" max="4110" width="9.28515625" style="80" bestFit="1" customWidth="1"/>
    <col min="4111" max="4111" width="10.5703125" style="80" customWidth="1"/>
    <col min="4112" max="4112" width="9.28515625" style="80" bestFit="1" customWidth="1"/>
    <col min="4113" max="4113" width="10.42578125" style="80" customWidth="1"/>
    <col min="4114" max="4114" width="10" style="80" bestFit="1" customWidth="1"/>
    <col min="4115" max="4115" width="10.42578125" style="80" bestFit="1" customWidth="1"/>
    <col min="4116" max="4118" width="9.28515625" style="80" bestFit="1" customWidth="1"/>
    <col min="4119" max="4119" width="11.140625" style="80" customWidth="1"/>
    <col min="4120" max="4120" width="11.42578125" style="80" customWidth="1"/>
    <col min="4121" max="4121" width="10" style="80" bestFit="1" customWidth="1"/>
    <col min="4122" max="4353" width="9.140625" style="80"/>
    <col min="4354" max="4354" width="26.140625" style="80" customWidth="1"/>
    <col min="4355" max="4357" width="9.28515625" style="80" bestFit="1" customWidth="1"/>
    <col min="4358" max="4358" width="9.28515625" style="80" customWidth="1"/>
    <col min="4359" max="4362" width="9.28515625" style="80" bestFit="1" customWidth="1"/>
    <col min="4363" max="4363" width="11.42578125" style="80" customWidth="1"/>
    <col min="4364" max="4366" width="9.28515625" style="80" bestFit="1" customWidth="1"/>
    <col min="4367" max="4367" width="10.5703125" style="80" customWidth="1"/>
    <col min="4368" max="4368" width="9.28515625" style="80" bestFit="1" customWidth="1"/>
    <col min="4369" max="4369" width="10.42578125" style="80" customWidth="1"/>
    <col min="4370" max="4370" width="10" style="80" bestFit="1" customWidth="1"/>
    <col min="4371" max="4371" width="10.42578125" style="80" bestFit="1" customWidth="1"/>
    <col min="4372" max="4374" width="9.28515625" style="80" bestFit="1" customWidth="1"/>
    <col min="4375" max="4375" width="11.140625" style="80" customWidth="1"/>
    <col min="4376" max="4376" width="11.42578125" style="80" customWidth="1"/>
    <col min="4377" max="4377" width="10" style="80" bestFit="1" customWidth="1"/>
    <col min="4378" max="4609" width="9.140625" style="80"/>
    <col min="4610" max="4610" width="26.140625" style="80" customWidth="1"/>
    <col min="4611" max="4613" width="9.28515625" style="80" bestFit="1" customWidth="1"/>
    <col min="4614" max="4614" width="9.28515625" style="80" customWidth="1"/>
    <col min="4615" max="4618" width="9.28515625" style="80" bestFit="1" customWidth="1"/>
    <col min="4619" max="4619" width="11.42578125" style="80" customWidth="1"/>
    <col min="4620" max="4622" width="9.28515625" style="80" bestFit="1" customWidth="1"/>
    <col min="4623" max="4623" width="10.5703125" style="80" customWidth="1"/>
    <col min="4624" max="4624" width="9.28515625" style="80" bestFit="1" customWidth="1"/>
    <col min="4625" max="4625" width="10.42578125" style="80" customWidth="1"/>
    <col min="4626" max="4626" width="10" style="80" bestFit="1" customWidth="1"/>
    <col min="4627" max="4627" width="10.42578125" style="80" bestFit="1" customWidth="1"/>
    <col min="4628" max="4630" width="9.28515625" style="80" bestFit="1" customWidth="1"/>
    <col min="4631" max="4631" width="11.140625" style="80" customWidth="1"/>
    <col min="4632" max="4632" width="11.42578125" style="80" customWidth="1"/>
    <col min="4633" max="4633" width="10" style="80" bestFit="1" customWidth="1"/>
    <col min="4634" max="4865" width="9.140625" style="80"/>
    <col min="4866" max="4866" width="26.140625" style="80" customWidth="1"/>
    <col min="4867" max="4869" width="9.28515625" style="80" bestFit="1" customWidth="1"/>
    <col min="4870" max="4870" width="9.28515625" style="80" customWidth="1"/>
    <col min="4871" max="4874" width="9.28515625" style="80" bestFit="1" customWidth="1"/>
    <col min="4875" max="4875" width="11.42578125" style="80" customWidth="1"/>
    <col min="4876" max="4878" width="9.28515625" style="80" bestFit="1" customWidth="1"/>
    <col min="4879" max="4879" width="10.5703125" style="80" customWidth="1"/>
    <col min="4880" max="4880" width="9.28515625" style="80" bestFit="1" customWidth="1"/>
    <col min="4881" max="4881" width="10.42578125" style="80" customWidth="1"/>
    <col min="4882" max="4882" width="10" style="80" bestFit="1" customWidth="1"/>
    <col min="4883" max="4883" width="10.42578125" style="80" bestFit="1" customWidth="1"/>
    <col min="4884" max="4886" width="9.28515625" style="80" bestFit="1" customWidth="1"/>
    <col min="4887" max="4887" width="11.140625" style="80" customWidth="1"/>
    <col min="4888" max="4888" width="11.42578125" style="80" customWidth="1"/>
    <col min="4889" max="4889" width="10" style="80" bestFit="1" customWidth="1"/>
    <col min="4890" max="5121" width="9.140625" style="80"/>
    <col min="5122" max="5122" width="26.140625" style="80" customWidth="1"/>
    <col min="5123" max="5125" width="9.28515625" style="80" bestFit="1" customWidth="1"/>
    <col min="5126" max="5126" width="9.28515625" style="80" customWidth="1"/>
    <col min="5127" max="5130" width="9.28515625" style="80" bestFit="1" customWidth="1"/>
    <col min="5131" max="5131" width="11.42578125" style="80" customWidth="1"/>
    <col min="5132" max="5134" width="9.28515625" style="80" bestFit="1" customWidth="1"/>
    <col min="5135" max="5135" width="10.5703125" style="80" customWidth="1"/>
    <col min="5136" max="5136" width="9.28515625" style="80" bestFit="1" customWidth="1"/>
    <col min="5137" max="5137" width="10.42578125" style="80" customWidth="1"/>
    <col min="5138" max="5138" width="10" style="80" bestFit="1" customWidth="1"/>
    <col min="5139" max="5139" width="10.42578125" style="80" bestFit="1" customWidth="1"/>
    <col min="5140" max="5142" width="9.28515625" style="80" bestFit="1" customWidth="1"/>
    <col min="5143" max="5143" width="11.140625" style="80" customWidth="1"/>
    <col min="5144" max="5144" width="11.42578125" style="80" customWidth="1"/>
    <col min="5145" max="5145" width="10" style="80" bestFit="1" customWidth="1"/>
    <col min="5146" max="5377" width="9.140625" style="80"/>
    <col min="5378" max="5378" width="26.140625" style="80" customWidth="1"/>
    <col min="5379" max="5381" width="9.28515625" style="80" bestFit="1" customWidth="1"/>
    <col min="5382" max="5382" width="9.28515625" style="80" customWidth="1"/>
    <col min="5383" max="5386" width="9.28515625" style="80" bestFit="1" customWidth="1"/>
    <col min="5387" max="5387" width="11.42578125" style="80" customWidth="1"/>
    <col min="5388" max="5390" width="9.28515625" style="80" bestFit="1" customWidth="1"/>
    <col min="5391" max="5391" width="10.5703125" style="80" customWidth="1"/>
    <col min="5392" max="5392" width="9.28515625" style="80" bestFit="1" customWidth="1"/>
    <col min="5393" max="5393" width="10.42578125" style="80" customWidth="1"/>
    <col min="5394" max="5394" width="10" style="80" bestFit="1" customWidth="1"/>
    <col min="5395" max="5395" width="10.42578125" style="80" bestFit="1" customWidth="1"/>
    <col min="5396" max="5398" width="9.28515625" style="80" bestFit="1" customWidth="1"/>
    <col min="5399" max="5399" width="11.140625" style="80" customWidth="1"/>
    <col min="5400" max="5400" width="11.42578125" style="80" customWidth="1"/>
    <col min="5401" max="5401" width="10" style="80" bestFit="1" customWidth="1"/>
    <col min="5402" max="5633" width="9.140625" style="80"/>
    <col min="5634" max="5634" width="26.140625" style="80" customWidth="1"/>
    <col min="5635" max="5637" width="9.28515625" style="80" bestFit="1" customWidth="1"/>
    <col min="5638" max="5638" width="9.28515625" style="80" customWidth="1"/>
    <col min="5639" max="5642" width="9.28515625" style="80" bestFit="1" customWidth="1"/>
    <col min="5643" max="5643" width="11.42578125" style="80" customWidth="1"/>
    <col min="5644" max="5646" width="9.28515625" style="80" bestFit="1" customWidth="1"/>
    <col min="5647" max="5647" width="10.5703125" style="80" customWidth="1"/>
    <col min="5648" max="5648" width="9.28515625" style="80" bestFit="1" customWidth="1"/>
    <col min="5649" max="5649" width="10.42578125" style="80" customWidth="1"/>
    <col min="5650" max="5650" width="10" style="80" bestFit="1" customWidth="1"/>
    <col min="5651" max="5651" width="10.42578125" style="80" bestFit="1" customWidth="1"/>
    <col min="5652" max="5654" width="9.28515625" style="80" bestFit="1" customWidth="1"/>
    <col min="5655" max="5655" width="11.140625" style="80" customWidth="1"/>
    <col min="5656" max="5656" width="11.42578125" style="80" customWidth="1"/>
    <col min="5657" max="5657" width="10" style="80" bestFit="1" customWidth="1"/>
    <col min="5658" max="5889" width="9.140625" style="80"/>
    <col min="5890" max="5890" width="26.140625" style="80" customWidth="1"/>
    <col min="5891" max="5893" width="9.28515625" style="80" bestFit="1" customWidth="1"/>
    <col min="5894" max="5894" width="9.28515625" style="80" customWidth="1"/>
    <col min="5895" max="5898" width="9.28515625" style="80" bestFit="1" customWidth="1"/>
    <col min="5899" max="5899" width="11.42578125" style="80" customWidth="1"/>
    <col min="5900" max="5902" width="9.28515625" style="80" bestFit="1" customWidth="1"/>
    <col min="5903" max="5903" width="10.5703125" style="80" customWidth="1"/>
    <col min="5904" max="5904" width="9.28515625" style="80" bestFit="1" customWidth="1"/>
    <col min="5905" max="5905" width="10.42578125" style="80" customWidth="1"/>
    <col min="5906" max="5906" width="10" style="80" bestFit="1" customWidth="1"/>
    <col min="5907" max="5907" width="10.42578125" style="80" bestFit="1" customWidth="1"/>
    <col min="5908" max="5910" width="9.28515625" style="80" bestFit="1" customWidth="1"/>
    <col min="5911" max="5911" width="11.140625" style="80" customWidth="1"/>
    <col min="5912" max="5912" width="11.42578125" style="80" customWidth="1"/>
    <col min="5913" max="5913" width="10" style="80" bestFit="1" customWidth="1"/>
    <col min="5914" max="6145" width="9.140625" style="80"/>
    <col min="6146" max="6146" width="26.140625" style="80" customWidth="1"/>
    <col min="6147" max="6149" width="9.28515625" style="80" bestFit="1" customWidth="1"/>
    <col min="6150" max="6150" width="9.28515625" style="80" customWidth="1"/>
    <col min="6151" max="6154" width="9.28515625" style="80" bestFit="1" customWidth="1"/>
    <col min="6155" max="6155" width="11.42578125" style="80" customWidth="1"/>
    <col min="6156" max="6158" width="9.28515625" style="80" bestFit="1" customWidth="1"/>
    <col min="6159" max="6159" width="10.5703125" style="80" customWidth="1"/>
    <col min="6160" max="6160" width="9.28515625" style="80" bestFit="1" customWidth="1"/>
    <col min="6161" max="6161" width="10.42578125" style="80" customWidth="1"/>
    <col min="6162" max="6162" width="10" style="80" bestFit="1" customWidth="1"/>
    <col min="6163" max="6163" width="10.42578125" style="80" bestFit="1" customWidth="1"/>
    <col min="6164" max="6166" width="9.28515625" style="80" bestFit="1" customWidth="1"/>
    <col min="6167" max="6167" width="11.140625" style="80" customWidth="1"/>
    <col min="6168" max="6168" width="11.42578125" style="80" customWidth="1"/>
    <col min="6169" max="6169" width="10" style="80" bestFit="1" customWidth="1"/>
    <col min="6170" max="6401" width="9.140625" style="80"/>
    <col min="6402" max="6402" width="26.140625" style="80" customWidth="1"/>
    <col min="6403" max="6405" width="9.28515625" style="80" bestFit="1" customWidth="1"/>
    <col min="6406" max="6406" width="9.28515625" style="80" customWidth="1"/>
    <col min="6407" max="6410" width="9.28515625" style="80" bestFit="1" customWidth="1"/>
    <col min="6411" max="6411" width="11.42578125" style="80" customWidth="1"/>
    <col min="6412" max="6414" width="9.28515625" style="80" bestFit="1" customWidth="1"/>
    <col min="6415" max="6415" width="10.5703125" style="80" customWidth="1"/>
    <col min="6416" max="6416" width="9.28515625" style="80" bestFit="1" customWidth="1"/>
    <col min="6417" max="6417" width="10.42578125" style="80" customWidth="1"/>
    <col min="6418" max="6418" width="10" style="80" bestFit="1" customWidth="1"/>
    <col min="6419" max="6419" width="10.42578125" style="80" bestFit="1" customWidth="1"/>
    <col min="6420" max="6422" width="9.28515625" style="80" bestFit="1" customWidth="1"/>
    <col min="6423" max="6423" width="11.140625" style="80" customWidth="1"/>
    <col min="6424" max="6424" width="11.42578125" style="80" customWidth="1"/>
    <col min="6425" max="6425" width="10" style="80" bestFit="1" customWidth="1"/>
    <col min="6426" max="6657" width="9.140625" style="80"/>
    <col min="6658" max="6658" width="26.140625" style="80" customWidth="1"/>
    <col min="6659" max="6661" width="9.28515625" style="80" bestFit="1" customWidth="1"/>
    <col min="6662" max="6662" width="9.28515625" style="80" customWidth="1"/>
    <col min="6663" max="6666" width="9.28515625" style="80" bestFit="1" customWidth="1"/>
    <col min="6667" max="6667" width="11.42578125" style="80" customWidth="1"/>
    <col min="6668" max="6670" width="9.28515625" style="80" bestFit="1" customWidth="1"/>
    <col min="6671" max="6671" width="10.5703125" style="80" customWidth="1"/>
    <col min="6672" max="6672" width="9.28515625" style="80" bestFit="1" customWidth="1"/>
    <col min="6673" max="6673" width="10.42578125" style="80" customWidth="1"/>
    <col min="6674" max="6674" width="10" style="80" bestFit="1" customWidth="1"/>
    <col min="6675" max="6675" width="10.42578125" style="80" bestFit="1" customWidth="1"/>
    <col min="6676" max="6678" width="9.28515625" style="80" bestFit="1" customWidth="1"/>
    <col min="6679" max="6679" width="11.140625" style="80" customWidth="1"/>
    <col min="6680" max="6680" width="11.42578125" style="80" customWidth="1"/>
    <col min="6681" max="6681" width="10" style="80" bestFit="1" customWidth="1"/>
    <col min="6682" max="6913" width="9.140625" style="80"/>
    <col min="6914" max="6914" width="26.140625" style="80" customWidth="1"/>
    <col min="6915" max="6917" width="9.28515625" style="80" bestFit="1" customWidth="1"/>
    <col min="6918" max="6918" width="9.28515625" style="80" customWidth="1"/>
    <col min="6919" max="6922" width="9.28515625" style="80" bestFit="1" customWidth="1"/>
    <col min="6923" max="6923" width="11.42578125" style="80" customWidth="1"/>
    <col min="6924" max="6926" width="9.28515625" style="80" bestFit="1" customWidth="1"/>
    <col min="6927" max="6927" width="10.5703125" style="80" customWidth="1"/>
    <col min="6928" max="6928" width="9.28515625" style="80" bestFit="1" customWidth="1"/>
    <col min="6929" max="6929" width="10.42578125" style="80" customWidth="1"/>
    <col min="6930" max="6930" width="10" style="80" bestFit="1" customWidth="1"/>
    <col min="6931" max="6931" width="10.42578125" style="80" bestFit="1" customWidth="1"/>
    <col min="6932" max="6934" width="9.28515625" style="80" bestFit="1" customWidth="1"/>
    <col min="6935" max="6935" width="11.140625" style="80" customWidth="1"/>
    <col min="6936" max="6936" width="11.42578125" style="80" customWidth="1"/>
    <col min="6937" max="6937" width="10" style="80" bestFit="1" customWidth="1"/>
    <col min="6938" max="7169" width="9.140625" style="80"/>
    <col min="7170" max="7170" width="26.140625" style="80" customWidth="1"/>
    <col min="7171" max="7173" width="9.28515625" style="80" bestFit="1" customWidth="1"/>
    <col min="7174" max="7174" width="9.28515625" style="80" customWidth="1"/>
    <col min="7175" max="7178" width="9.28515625" style="80" bestFit="1" customWidth="1"/>
    <col min="7179" max="7179" width="11.42578125" style="80" customWidth="1"/>
    <col min="7180" max="7182" width="9.28515625" style="80" bestFit="1" customWidth="1"/>
    <col min="7183" max="7183" width="10.5703125" style="80" customWidth="1"/>
    <col min="7184" max="7184" width="9.28515625" style="80" bestFit="1" customWidth="1"/>
    <col min="7185" max="7185" width="10.42578125" style="80" customWidth="1"/>
    <col min="7186" max="7186" width="10" style="80" bestFit="1" customWidth="1"/>
    <col min="7187" max="7187" width="10.42578125" style="80" bestFit="1" customWidth="1"/>
    <col min="7188" max="7190" width="9.28515625" style="80" bestFit="1" customWidth="1"/>
    <col min="7191" max="7191" width="11.140625" style="80" customWidth="1"/>
    <col min="7192" max="7192" width="11.42578125" style="80" customWidth="1"/>
    <col min="7193" max="7193" width="10" style="80" bestFit="1" customWidth="1"/>
    <col min="7194" max="7425" width="9.140625" style="80"/>
    <col min="7426" max="7426" width="26.140625" style="80" customWidth="1"/>
    <col min="7427" max="7429" width="9.28515625" style="80" bestFit="1" customWidth="1"/>
    <col min="7430" max="7430" width="9.28515625" style="80" customWidth="1"/>
    <col min="7431" max="7434" width="9.28515625" style="80" bestFit="1" customWidth="1"/>
    <col min="7435" max="7435" width="11.42578125" style="80" customWidth="1"/>
    <col min="7436" max="7438" width="9.28515625" style="80" bestFit="1" customWidth="1"/>
    <col min="7439" max="7439" width="10.5703125" style="80" customWidth="1"/>
    <col min="7440" max="7440" width="9.28515625" style="80" bestFit="1" customWidth="1"/>
    <col min="7441" max="7441" width="10.42578125" style="80" customWidth="1"/>
    <col min="7442" max="7442" width="10" style="80" bestFit="1" customWidth="1"/>
    <col min="7443" max="7443" width="10.42578125" style="80" bestFit="1" customWidth="1"/>
    <col min="7444" max="7446" width="9.28515625" style="80" bestFit="1" customWidth="1"/>
    <col min="7447" max="7447" width="11.140625" style="80" customWidth="1"/>
    <col min="7448" max="7448" width="11.42578125" style="80" customWidth="1"/>
    <col min="7449" max="7449" width="10" style="80" bestFit="1" customWidth="1"/>
    <col min="7450" max="7681" width="9.140625" style="80"/>
    <col min="7682" max="7682" width="26.140625" style="80" customWidth="1"/>
    <col min="7683" max="7685" width="9.28515625" style="80" bestFit="1" customWidth="1"/>
    <col min="7686" max="7686" width="9.28515625" style="80" customWidth="1"/>
    <col min="7687" max="7690" width="9.28515625" style="80" bestFit="1" customWidth="1"/>
    <col min="7691" max="7691" width="11.42578125" style="80" customWidth="1"/>
    <col min="7692" max="7694" width="9.28515625" style="80" bestFit="1" customWidth="1"/>
    <col min="7695" max="7695" width="10.5703125" style="80" customWidth="1"/>
    <col min="7696" max="7696" width="9.28515625" style="80" bestFit="1" customWidth="1"/>
    <col min="7697" max="7697" width="10.42578125" style="80" customWidth="1"/>
    <col min="7698" max="7698" width="10" style="80" bestFit="1" customWidth="1"/>
    <col min="7699" max="7699" width="10.42578125" style="80" bestFit="1" customWidth="1"/>
    <col min="7700" max="7702" width="9.28515625" style="80" bestFit="1" customWidth="1"/>
    <col min="7703" max="7703" width="11.140625" style="80" customWidth="1"/>
    <col min="7704" max="7704" width="11.42578125" style="80" customWidth="1"/>
    <col min="7705" max="7705" width="10" style="80" bestFit="1" customWidth="1"/>
    <col min="7706" max="7937" width="9.140625" style="80"/>
    <col min="7938" max="7938" width="26.140625" style="80" customWidth="1"/>
    <col min="7939" max="7941" width="9.28515625" style="80" bestFit="1" customWidth="1"/>
    <col min="7942" max="7942" width="9.28515625" style="80" customWidth="1"/>
    <col min="7943" max="7946" width="9.28515625" style="80" bestFit="1" customWidth="1"/>
    <col min="7947" max="7947" width="11.42578125" style="80" customWidth="1"/>
    <col min="7948" max="7950" width="9.28515625" style="80" bestFit="1" customWidth="1"/>
    <col min="7951" max="7951" width="10.5703125" style="80" customWidth="1"/>
    <col min="7952" max="7952" width="9.28515625" style="80" bestFit="1" customWidth="1"/>
    <col min="7953" max="7953" width="10.42578125" style="80" customWidth="1"/>
    <col min="7954" max="7954" width="10" style="80" bestFit="1" customWidth="1"/>
    <col min="7955" max="7955" width="10.42578125" style="80" bestFit="1" customWidth="1"/>
    <col min="7956" max="7958" width="9.28515625" style="80" bestFit="1" customWidth="1"/>
    <col min="7959" max="7959" width="11.140625" style="80" customWidth="1"/>
    <col min="7960" max="7960" width="11.42578125" style="80" customWidth="1"/>
    <col min="7961" max="7961" width="10" style="80" bestFit="1" customWidth="1"/>
    <col min="7962" max="8193" width="9.140625" style="80"/>
    <col min="8194" max="8194" width="26.140625" style="80" customWidth="1"/>
    <col min="8195" max="8197" width="9.28515625" style="80" bestFit="1" customWidth="1"/>
    <col min="8198" max="8198" width="9.28515625" style="80" customWidth="1"/>
    <col min="8199" max="8202" width="9.28515625" style="80" bestFit="1" customWidth="1"/>
    <col min="8203" max="8203" width="11.42578125" style="80" customWidth="1"/>
    <col min="8204" max="8206" width="9.28515625" style="80" bestFit="1" customWidth="1"/>
    <col min="8207" max="8207" width="10.5703125" style="80" customWidth="1"/>
    <col min="8208" max="8208" width="9.28515625" style="80" bestFit="1" customWidth="1"/>
    <col min="8209" max="8209" width="10.42578125" style="80" customWidth="1"/>
    <col min="8210" max="8210" width="10" style="80" bestFit="1" customWidth="1"/>
    <col min="8211" max="8211" width="10.42578125" style="80" bestFit="1" customWidth="1"/>
    <col min="8212" max="8214" width="9.28515625" style="80" bestFit="1" customWidth="1"/>
    <col min="8215" max="8215" width="11.140625" style="80" customWidth="1"/>
    <col min="8216" max="8216" width="11.42578125" style="80" customWidth="1"/>
    <col min="8217" max="8217" width="10" style="80" bestFit="1" customWidth="1"/>
    <col min="8218" max="8449" width="9.140625" style="80"/>
    <col min="8450" max="8450" width="26.140625" style="80" customWidth="1"/>
    <col min="8451" max="8453" width="9.28515625" style="80" bestFit="1" customWidth="1"/>
    <col min="8454" max="8454" width="9.28515625" style="80" customWidth="1"/>
    <col min="8455" max="8458" width="9.28515625" style="80" bestFit="1" customWidth="1"/>
    <col min="8459" max="8459" width="11.42578125" style="80" customWidth="1"/>
    <col min="8460" max="8462" width="9.28515625" style="80" bestFit="1" customWidth="1"/>
    <col min="8463" max="8463" width="10.5703125" style="80" customWidth="1"/>
    <col min="8464" max="8464" width="9.28515625" style="80" bestFit="1" customWidth="1"/>
    <col min="8465" max="8465" width="10.42578125" style="80" customWidth="1"/>
    <col min="8466" max="8466" width="10" style="80" bestFit="1" customWidth="1"/>
    <col min="8467" max="8467" width="10.42578125" style="80" bestFit="1" customWidth="1"/>
    <col min="8468" max="8470" width="9.28515625" style="80" bestFit="1" customWidth="1"/>
    <col min="8471" max="8471" width="11.140625" style="80" customWidth="1"/>
    <col min="8472" max="8472" width="11.42578125" style="80" customWidth="1"/>
    <col min="8473" max="8473" width="10" style="80" bestFit="1" customWidth="1"/>
    <col min="8474" max="8705" width="9.140625" style="80"/>
    <col min="8706" max="8706" width="26.140625" style="80" customWidth="1"/>
    <col min="8707" max="8709" width="9.28515625" style="80" bestFit="1" customWidth="1"/>
    <col min="8710" max="8710" width="9.28515625" style="80" customWidth="1"/>
    <col min="8711" max="8714" width="9.28515625" style="80" bestFit="1" customWidth="1"/>
    <col min="8715" max="8715" width="11.42578125" style="80" customWidth="1"/>
    <col min="8716" max="8718" width="9.28515625" style="80" bestFit="1" customWidth="1"/>
    <col min="8719" max="8719" width="10.5703125" style="80" customWidth="1"/>
    <col min="8720" max="8720" width="9.28515625" style="80" bestFit="1" customWidth="1"/>
    <col min="8721" max="8721" width="10.42578125" style="80" customWidth="1"/>
    <col min="8722" max="8722" width="10" style="80" bestFit="1" customWidth="1"/>
    <col min="8723" max="8723" width="10.42578125" style="80" bestFit="1" customWidth="1"/>
    <col min="8724" max="8726" width="9.28515625" style="80" bestFit="1" customWidth="1"/>
    <col min="8727" max="8727" width="11.140625" style="80" customWidth="1"/>
    <col min="8728" max="8728" width="11.42578125" style="80" customWidth="1"/>
    <col min="8729" max="8729" width="10" style="80" bestFit="1" customWidth="1"/>
    <col min="8730" max="8961" width="9.140625" style="80"/>
    <col min="8962" max="8962" width="26.140625" style="80" customWidth="1"/>
    <col min="8963" max="8965" width="9.28515625" style="80" bestFit="1" customWidth="1"/>
    <col min="8966" max="8966" width="9.28515625" style="80" customWidth="1"/>
    <col min="8967" max="8970" width="9.28515625" style="80" bestFit="1" customWidth="1"/>
    <col min="8971" max="8971" width="11.42578125" style="80" customWidth="1"/>
    <col min="8972" max="8974" width="9.28515625" style="80" bestFit="1" customWidth="1"/>
    <col min="8975" max="8975" width="10.5703125" style="80" customWidth="1"/>
    <col min="8976" max="8976" width="9.28515625" style="80" bestFit="1" customWidth="1"/>
    <col min="8977" max="8977" width="10.42578125" style="80" customWidth="1"/>
    <col min="8978" max="8978" width="10" style="80" bestFit="1" customWidth="1"/>
    <col min="8979" max="8979" width="10.42578125" style="80" bestFit="1" customWidth="1"/>
    <col min="8980" max="8982" width="9.28515625" style="80" bestFit="1" customWidth="1"/>
    <col min="8983" max="8983" width="11.140625" style="80" customWidth="1"/>
    <col min="8984" max="8984" width="11.42578125" style="80" customWidth="1"/>
    <col min="8985" max="8985" width="10" style="80" bestFit="1" customWidth="1"/>
    <col min="8986" max="9217" width="9.140625" style="80"/>
    <col min="9218" max="9218" width="26.140625" style="80" customWidth="1"/>
    <col min="9219" max="9221" width="9.28515625" style="80" bestFit="1" customWidth="1"/>
    <col min="9222" max="9222" width="9.28515625" style="80" customWidth="1"/>
    <col min="9223" max="9226" width="9.28515625" style="80" bestFit="1" customWidth="1"/>
    <col min="9227" max="9227" width="11.42578125" style="80" customWidth="1"/>
    <col min="9228" max="9230" width="9.28515625" style="80" bestFit="1" customWidth="1"/>
    <col min="9231" max="9231" width="10.5703125" style="80" customWidth="1"/>
    <col min="9232" max="9232" width="9.28515625" style="80" bestFit="1" customWidth="1"/>
    <col min="9233" max="9233" width="10.42578125" style="80" customWidth="1"/>
    <col min="9234" max="9234" width="10" style="80" bestFit="1" customWidth="1"/>
    <col min="9235" max="9235" width="10.42578125" style="80" bestFit="1" customWidth="1"/>
    <col min="9236" max="9238" width="9.28515625" style="80" bestFit="1" customWidth="1"/>
    <col min="9239" max="9239" width="11.140625" style="80" customWidth="1"/>
    <col min="9240" max="9240" width="11.42578125" style="80" customWidth="1"/>
    <col min="9241" max="9241" width="10" style="80" bestFit="1" customWidth="1"/>
    <col min="9242" max="9473" width="9.140625" style="80"/>
    <col min="9474" max="9474" width="26.140625" style="80" customWidth="1"/>
    <col min="9475" max="9477" width="9.28515625" style="80" bestFit="1" customWidth="1"/>
    <col min="9478" max="9478" width="9.28515625" style="80" customWidth="1"/>
    <col min="9479" max="9482" width="9.28515625" style="80" bestFit="1" customWidth="1"/>
    <col min="9483" max="9483" width="11.42578125" style="80" customWidth="1"/>
    <col min="9484" max="9486" width="9.28515625" style="80" bestFit="1" customWidth="1"/>
    <col min="9487" max="9487" width="10.5703125" style="80" customWidth="1"/>
    <col min="9488" max="9488" width="9.28515625" style="80" bestFit="1" customWidth="1"/>
    <col min="9489" max="9489" width="10.42578125" style="80" customWidth="1"/>
    <col min="9490" max="9490" width="10" style="80" bestFit="1" customWidth="1"/>
    <col min="9491" max="9491" width="10.42578125" style="80" bestFit="1" customWidth="1"/>
    <col min="9492" max="9494" width="9.28515625" style="80" bestFit="1" customWidth="1"/>
    <col min="9495" max="9495" width="11.140625" style="80" customWidth="1"/>
    <col min="9496" max="9496" width="11.42578125" style="80" customWidth="1"/>
    <col min="9497" max="9497" width="10" style="80" bestFit="1" customWidth="1"/>
    <col min="9498" max="9729" width="9.140625" style="80"/>
    <col min="9730" max="9730" width="26.140625" style="80" customWidth="1"/>
    <col min="9731" max="9733" width="9.28515625" style="80" bestFit="1" customWidth="1"/>
    <col min="9734" max="9734" width="9.28515625" style="80" customWidth="1"/>
    <col min="9735" max="9738" width="9.28515625" style="80" bestFit="1" customWidth="1"/>
    <col min="9739" max="9739" width="11.42578125" style="80" customWidth="1"/>
    <col min="9740" max="9742" width="9.28515625" style="80" bestFit="1" customWidth="1"/>
    <col min="9743" max="9743" width="10.5703125" style="80" customWidth="1"/>
    <col min="9744" max="9744" width="9.28515625" style="80" bestFit="1" customWidth="1"/>
    <col min="9745" max="9745" width="10.42578125" style="80" customWidth="1"/>
    <col min="9746" max="9746" width="10" style="80" bestFit="1" customWidth="1"/>
    <col min="9747" max="9747" width="10.42578125" style="80" bestFit="1" customWidth="1"/>
    <col min="9748" max="9750" width="9.28515625" style="80" bestFit="1" customWidth="1"/>
    <col min="9751" max="9751" width="11.140625" style="80" customWidth="1"/>
    <col min="9752" max="9752" width="11.42578125" style="80" customWidth="1"/>
    <col min="9753" max="9753" width="10" style="80" bestFit="1" customWidth="1"/>
    <col min="9754" max="9985" width="9.140625" style="80"/>
    <col min="9986" max="9986" width="26.140625" style="80" customWidth="1"/>
    <col min="9987" max="9989" width="9.28515625" style="80" bestFit="1" customWidth="1"/>
    <col min="9990" max="9990" width="9.28515625" style="80" customWidth="1"/>
    <col min="9991" max="9994" width="9.28515625" style="80" bestFit="1" customWidth="1"/>
    <col min="9995" max="9995" width="11.42578125" style="80" customWidth="1"/>
    <col min="9996" max="9998" width="9.28515625" style="80" bestFit="1" customWidth="1"/>
    <col min="9999" max="9999" width="10.5703125" style="80" customWidth="1"/>
    <col min="10000" max="10000" width="9.28515625" style="80" bestFit="1" customWidth="1"/>
    <col min="10001" max="10001" width="10.42578125" style="80" customWidth="1"/>
    <col min="10002" max="10002" width="10" style="80" bestFit="1" customWidth="1"/>
    <col min="10003" max="10003" width="10.42578125" style="80" bestFit="1" customWidth="1"/>
    <col min="10004" max="10006" width="9.28515625" style="80" bestFit="1" customWidth="1"/>
    <col min="10007" max="10007" width="11.140625" style="80" customWidth="1"/>
    <col min="10008" max="10008" width="11.42578125" style="80" customWidth="1"/>
    <col min="10009" max="10009" width="10" style="80" bestFit="1" customWidth="1"/>
    <col min="10010" max="10241" width="9.140625" style="80"/>
    <col min="10242" max="10242" width="26.140625" style="80" customWidth="1"/>
    <col min="10243" max="10245" width="9.28515625" style="80" bestFit="1" customWidth="1"/>
    <col min="10246" max="10246" width="9.28515625" style="80" customWidth="1"/>
    <col min="10247" max="10250" width="9.28515625" style="80" bestFit="1" customWidth="1"/>
    <col min="10251" max="10251" width="11.42578125" style="80" customWidth="1"/>
    <col min="10252" max="10254" width="9.28515625" style="80" bestFit="1" customWidth="1"/>
    <col min="10255" max="10255" width="10.5703125" style="80" customWidth="1"/>
    <col min="10256" max="10256" width="9.28515625" style="80" bestFit="1" customWidth="1"/>
    <col min="10257" max="10257" width="10.42578125" style="80" customWidth="1"/>
    <col min="10258" max="10258" width="10" style="80" bestFit="1" customWidth="1"/>
    <col min="10259" max="10259" width="10.42578125" style="80" bestFit="1" customWidth="1"/>
    <col min="10260" max="10262" width="9.28515625" style="80" bestFit="1" customWidth="1"/>
    <col min="10263" max="10263" width="11.140625" style="80" customWidth="1"/>
    <col min="10264" max="10264" width="11.42578125" style="80" customWidth="1"/>
    <col min="10265" max="10265" width="10" style="80" bestFit="1" customWidth="1"/>
    <col min="10266" max="10497" width="9.140625" style="80"/>
    <col min="10498" max="10498" width="26.140625" style="80" customWidth="1"/>
    <col min="10499" max="10501" width="9.28515625" style="80" bestFit="1" customWidth="1"/>
    <col min="10502" max="10502" width="9.28515625" style="80" customWidth="1"/>
    <col min="10503" max="10506" width="9.28515625" style="80" bestFit="1" customWidth="1"/>
    <col min="10507" max="10507" width="11.42578125" style="80" customWidth="1"/>
    <col min="10508" max="10510" width="9.28515625" style="80" bestFit="1" customWidth="1"/>
    <col min="10511" max="10511" width="10.5703125" style="80" customWidth="1"/>
    <col min="10512" max="10512" width="9.28515625" style="80" bestFit="1" customWidth="1"/>
    <col min="10513" max="10513" width="10.42578125" style="80" customWidth="1"/>
    <col min="10514" max="10514" width="10" style="80" bestFit="1" customWidth="1"/>
    <col min="10515" max="10515" width="10.42578125" style="80" bestFit="1" customWidth="1"/>
    <col min="10516" max="10518" width="9.28515625" style="80" bestFit="1" customWidth="1"/>
    <col min="10519" max="10519" width="11.140625" style="80" customWidth="1"/>
    <col min="10520" max="10520" width="11.42578125" style="80" customWidth="1"/>
    <col min="10521" max="10521" width="10" style="80" bestFit="1" customWidth="1"/>
    <col min="10522" max="10753" width="9.140625" style="80"/>
    <col min="10754" max="10754" width="26.140625" style="80" customWidth="1"/>
    <col min="10755" max="10757" width="9.28515625" style="80" bestFit="1" customWidth="1"/>
    <col min="10758" max="10758" width="9.28515625" style="80" customWidth="1"/>
    <col min="10759" max="10762" width="9.28515625" style="80" bestFit="1" customWidth="1"/>
    <col min="10763" max="10763" width="11.42578125" style="80" customWidth="1"/>
    <col min="10764" max="10766" width="9.28515625" style="80" bestFit="1" customWidth="1"/>
    <col min="10767" max="10767" width="10.5703125" style="80" customWidth="1"/>
    <col min="10768" max="10768" width="9.28515625" style="80" bestFit="1" customWidth="1"/>
    <col min="10769" max="10769" width="10.42578125" style="80" customWidth="1"/>
    <col min="10770" max="10770" width="10" style="80" bestFit="1" customWidth="1"/>
    <col min="10771" max="10771" width="10.42578125" style="80" bestFit="1" customWidth="1"/>
    <col min="10772" max="10774" width="9.28515625" style="80" bestFit="1" customWidth="1"/>
    <col min="10775" max="10775" width="11.140625" style="80" customWidth="1"/>
    <col min="10776" max="10776" width="11.42578125" style="80" customWidth="1"/>
    <col min="10777" max="10777" width="10" style="80" bestFit="1" customWidth="1"/>
    <col min="10778" max="11009" width="9.140625" style="80"/>
    <col min="11010" max="11010" width="26.140625" style="80" customWidth="1"/>
    <col min="11011" max="11013" width="9.28515625" style="80" bestFit="1" customWidth="1"/>
    <col min="11014" max="11014" width="9.28515625" style="80" customWidth="1"/>
    <col min="11015" max="11018" width="9.28515625" style="80" bestFit="1" customWidth="1"/>
    <col min="11019" max="11019" width="11.42578125" style="80" customWidth="1"/>
    <col min="11020" max="11022" width="9.28515625" style="80" bestFit="1" customWidth="1"/>
    <col min="11023" max="11023" width="10.5703125" style="80" customWidth="1"/>
    <col min="11024" max="11024" width="9.28515625" style="80" bestFit="1" customWidth="1"/>
    <col min="11025" max="11025" width="10.42578125" style="80" customWidth="1"/>
    <col min="11026" max="11026" width="10" style="80" bestFit="1" customWidth="1"/>
    <col min="11027" max="11027" width="10.42578125" style="80" bestFit="1" customWidth="1"/>
    <col min="11028" max="11030" width="9.28515625" style="80" bestFit="1" customWidth="1"/>
    <col min="11031" max="11031" width="11.140625" style="80" customWidth="1"/>
    <col min="11032" max="11032" width="11.42578125" style="80" customWidth="1"/>
    <col min="11033" max="11033" width="10" style="80" bestFit="1" customWidth="1"/>
    <col min="11034" max="11265" width="9.140625" style="80"/>
    <col min="11266" max="11266" width="26.140625" style="80" customWidth="1"/>
    <col min="11267" max="11269" width="9.28515625" style="80" bestFit="1" customWidth="1"/>
    <col min="11270" max="11270" width="9.28515625" style="80" customWidth="1"/>
    <col min="11271" max="11274" width="9.28515625" style="80" bestFit="1" customWidth="1"/>
    <col min="11275" max="11275" width="11.42578125" style="80" customWidth="1"/>
    <col min="11276" max="11278" width="9.28515625" style="80" bestFit="1" customWidth="1"/>
    <col min="11279" max="11279" width="10.5703125" style="80" customWidth="1"/>
    <col min="11280" max="11280" width="9.28515625" style="80" bestFit="1" customWidth="1"/>
    <col min="11281" max="11281" width="10.42578125" style="80" customWidth="1"/>
    <col min="11282" max="11282" width="10" style="80" bestFit="1" customWidth="1"/>
    <col min="11283" max="11283" width="10.42578125" style="80" bestFit="1" customWidth="1"/>
    <col min="11284" max="11286" width="9.28515625" style="80" bestFit="1" customWidth="1"/>
    <col min="11287" max="11287" width="11.140625" style="80" customWidth="1"/>
    <col min="11288" max="11288" width="11.42578125" style="80" customWidth="1"/>
    <col min="11289" max="11289" width="10" style="80" bestFit="1" customWidth="1"/>
    <col min="11290" max="11521" width="9.140625" style="80"/>
    <col min="11522" max="11522" width="26.140625" style="80" customWidth="1"/>
    <col min="11523" max="11525" width="9.28515625" style="80" bestFit="1" customWidth="1"/>
    <col min="11526" max="11526" width="9.28515625" style="80" customWidth="1"/>
    <col min="11527" max="11530" width="9.28515625" style="80" bestFit="1" customWidth="1"/>
    <col min="11531" max="11531" width="11.42578125" style="80" customWidth="1"/>
    <col min="11532" max="11534" width="9.28515625" style="80" bestFit="1" customWidth="1"/>
    <col min="11535" max="11535" width="10.5703125" style="80" customWidth="1"/>
    <col min="11536" max="11536" width="9.28515625" style="80" bestFit="1" customWidth="1"/>
    <col min="11537" max="11537" width="10.42578125" style="80" customWidth="1"/>
    <col min="11538" max="11538" width="10" style="80" bestFit="1" customWidth="1"/>
    <col min="11539" max="11539" width="10.42578125" style="80" bestFit="1" customWidth="1"/>
    <col min="11540" max="11542" width="9.28515625" style="80" bestFit="1" customWidth="1"/>
    <col min="11543" max="11543" width="11.140625" style="80" customWidth="1"/>
    <col min="11544" max="11544" width="11.42578125" style="80" customWidth="1"/>
    <col min="11545" max="11545" width="10" style="80" bestFit="1" customWidth="1"/>
    <col min="11546" max="11777" width="9.140625" style="80"/>
    <col min="11778" max="11778" width="26.140625" style="80" customWidth="1"/>
    <col min="11779" max="11781" width="9.28515625" style="80" bestFit="1" customWidth="1"/>
    <col min="11782" max="11782" width="9.28515625" style="80" customWidth="1"/>
    <col min="11783" max="11786" width="9.28515625" style="80" bestFit="1" customWidth="1"/>
    <col min="11787" max="11787" width="11.42578125" style="80" customWidth="1"/>
    <col min="11788" max="11790" width="9.28515625" style="80" bestFit="1" customWidth="1"/>
    <col min="11791" max="11791" width="10.5703125" style="80" customWidth="1"/>
    <col min="11792" max="11792" width="9.28515625" style="80" bestFit="1" customWidth="1"/>
    <col min="11793" max="11793" width="10.42578125" style="80" customWidth="1"/>
    <col min="11794" max="11794" width="10" style="80" bestFit="1" customWidth="1"/>
    <col min="11795" max="11795" width="10.42578125" style="80" bestFit="1" customWidth="1"/>
    <col min="11796" max="11798" width="9.28515625" style="80" bestFit="1" customWidth="1"/>
    <col min="11799" max="11799" width="11.140625" style="80" customWidth="1"/>
    <col min="11800" max="11800" width="11.42578125" style="80" customWidth="1"/>
    <col min="11801" max="11801" width="10" style="80" bestFit="1" customWidth="1"/>
    <col min="11802" max="12033" width="9.140625" style="80"/>
    <col min="12034" max="12034" width="26.140625" style="80" customWidth="1"/>
    <col min="12035" max="12037" width="9.28515625" style="80" bestFit="1" customWidth="1"/>
    <col min="12038" max="12038" width="9.28515625" style="80" customWidth="1"/>
    <col min="12039" max="12042" width="9.28515625" style="80" bestFit="1" customWidth="1"/>
    <col min="12043" max="12043" width="11.42578125" style="80" customWidth="1"/>
    <col min="12044" max="12046" width="9.28515625" style="80" bestFit="1" customWidth="1"/>
    <col min="12047" max="12047" width="10.5703125" style="80" customWidth="1"/>
    <col min="12048" max="12048" width="9.28515625" style="80" bestFit="1" customWidth="1"/>
    <col min="12049" max="12049" width="10.42578125" style="80" customWidth="1"/>
    <col min="12050" max="12050" width="10" style="80" bestFit="1" customWidth="1"/>
    <col min="12051" max="12051" width="10.42578125" style="80" bestFit="1" customWidth="1"/>
    <col min="12052" max="12054" width="9.28515625" style="80" bestFit="1" customWidth="1"/>
    <col min="12055" max="12055" width="11.140625" style="80" customWidth="1"/>
    <col min="12056" max="12056" width="11.42578125" style="80" customWidth="1"/>
    <col min="12057" max="12057" width="10" style="80" bestFit="1" customWidth="1"/>
    <col min="12058" max="12289" width="9.140625" style="80"/>
    <col min="12290" max="12290" width="26.140625" style="80" customWidth="1"/>
    <col min="12291" max="12293" width="9.28515625" style="80" bestFit="1" customWidth="1"/>
    <col min="12294" max="12294" width="9.28515625" style="80" customWidth="1"/>
    <col min="12295" max="12298" width="9.28515625" style="80" bestFit="1" customWidth="1"/>
    <col min="12299" max="12299" width="11.42578125" style="80" customWidth="1"/>
    <col min="12300" max="12302" width="9.28515625" style="80" bestFit="1" customWidth="1"/>
    <col min="12303" max="12303" width="10.5703125" style="80" customWidth="1"/>
    <col min="12304" max="12304" width="9.28515625" style="80" bestFit="1" customWidth="1"/>
    <col min="12305" max="12305" width="10.42578125" style="80" customWidth="1"/>
    <col min="12306" max="12306" width="10" style="80" bestFit="1" customWidth="1"/>
    <col min="12307" max="12307" width="10.42578125" style="80" bestFit="1" customWidth="1"/>
    <col min="12308" max="12310" width="9.28515625" style="80" bestFit="1" customWidth="1"/>
    <col min="12311" max="12311" width="11.140625" style="80" customWidth="1"/>
    <col min="12312" max="12312" width="11.42578125" style="80" customWidth="1"/>
    <col min="12313" max="12313" width="10" style="80" bestFit="1" customWidth="1"/>
    <col min="12314" max="12545" width="9.140625" style="80"/>
    <col min="12546" max="12546" width="26.140625" style="80" customWidth="1"/>
    <col min="12547" max="12549" width="9.28515625" style="80" bestFit="1" customWidth="1"/>
    <col min="12550" max="12550" width="9.28515625" style="80" customWidth="1"/>
    <col min="12551" max="12554" width="9.28515625" style="80" bestFit="1" customWidth="1"/>
    <col min="12555" max="12555" width="11.42578125" style="80" customWidth="1"/>
    <col min="12556" max="12558" width="9.28515625" style="80" bestFit="1" customWidth="1"/>
    <col min="12559" max="12559" width="10.5703125" style="80" customWidth="1"/>
    <col min="12560" max="12560" width="9.28515625" style="80" bestFit="1" customWidth="1"/>
    <col min="12561" max="12561" width="10.42578125" style="80" customWidth="1"/>
    <col min="12562" max="12562" width="10" style="80" bestFit="1" customWidth="1"/>
    <col min="12563" max="12563" width="10.42578125" style="80" bestFit="1" customWidth="1"/>
    <col min="12564" max="12566" width="9.28515625" style="80" bestFit="1" customWidth="1"/>
    <col min="12567" max="12567" width="11.140625" style="80" customWidth="1"/>
    <col min="12568" max="12568" width="11.42578125" style="80" customWidth="1"/>
    <col min="12569" max="12569" width="10" style="80" bestFit="1" customWidth="1"/>
    <col min="12570" max="12801" width="9.140625" style="80"/>
    <col min="12802" max="12802" width="26.140625" style="80" customWidth="1"/>
    <col min="12803" max="12805" width="9.28515625" style="80" bestFit="1" customWidth="1"/>
    <col min="12806" max="12806" width="9.28515625" style="80" customWidth="1"/>
    <col min="12807" max="12810" width="9.28515625" style="80" bestFit="1" customWidth="1"/>
    <col min="12811" max="12811" width="11.42578125" style="80" customWidth="1"/>
    <col min="12812" max="12814" width="9.28515625" style="80" bestFit="1" customWidth="1"/>
    <col min="12815" max="12815" width="10.5703125" style="80" customWidth="1"/>
    <col min="12816" max="12816" width="9.28515625" style="80" bestFit="1" customWidth="1"/>
    <col min="12817" max="12817" width="10.42578125" style="80" customWidth="1"/>
    <col min="12818" max="12818" width="10" style="80" bestFit="1" customWidth="1"/>
    <col min="12819" max="12819" width="10.42578125" style="80" bestFit="1" customWidth="1"/>
    <col min="12820" max="12822" width="9.28515625" style="80" bestFit="1" customWidth="1"/>
    <col min="12823" max="12823" width="11.140625" style="80" customWidth="1"/>
    <col min="12824" max="12824" width="11.42578125" style="80" customWidth="1"/>
    <col min="12825" max="12825" width="10" style="80" bestFit="1" customWidth="1"/>
    <col min="12826" max="13057" width="9.140625" style="80"/>
    <col min="13058" max="13058" width="26.140625" style="80" customWidth="1"/>
    <col min="13059" max="13061" width="9.28515625" style="80" bestFit="1" customWidth="1"/>
    <col min="13062" max="13062" width="9.28515625" style="80" customWidth="1"/>
    <col min="13063" max="13066" width="9.28515625" style="80" bestFit="1" customWidth="1"/>
    <col min="13067" max="13067" width="11.42578125" style="80" customWidth="1"/>
    <col min="13068" max="13070" width="9.28515625" style="80" bestFit="1" customWidth="1"/>
    <col min="13071" max="13071" width="10.5703125" style="80" customWidth="1"/>
    <col min="13072" max="13072" width="9.28515625" style="80" bestFit="1" customWidth="1"/>
    <col min="13073" max="13073" width="10.42578125" style="80" customWidth="1"/>
    <col min="13074" max="13074" width="10" style="80" bestFit="1" customWidth="1"/>
    <col min="13075" max="13075" width="10.42578125" style="80" bestFit="1" customWidth="1"/>
    <col min="13076" max="13078" width="9.28515625" style="80" bestFit="1" customWidth="1"/>
    <col min="13079" max="13079" width="11.140625" style="80" customWidth="1"/>
    <col min="13080" max="13080" width="11.42578125" style="80" customWidth="1"/>
    <col min="13081" max="13081" width="10" style="80" bestFit="1" customWidth="1"/>
    <col min="13082" max="13313" width="9.140625" style="80"/>
    <col min="13314" max="13314" width="26.140625" style="80" customWidth="1"/>
    <col min="13315" max="13317" width="9.28515625" style="80" bestFit="1" customWidth="1"/>
    <col min="13318" max="13318" width="9.28515625" style="80" customWidth="1"/>
    <col min="13319" max="13322" width="9.28515625" style="80" bestFit="1" customWidth="1"/>
    <col min="13323" max="13323" width="11.42578125" style="80" customWidth="1"/>
    <col min="13324" max="13326" width="9.28515625" style="80" bestFit="1" customWidth="1"/>
    <col min="13327" max="13327" width="10.5703125" style="80" customWidth="1"/>
    <col min="13328" max="13328" width="9.28515625" style="80" bestFit="1" customWidth="1"/>
    <col min="13329" max="13329" width="10.42578125" style="80" customWidth="1"/>
    <col min="13330" max="13330" width="10" style="80" bestFit="1" customWidth="1"/>
    <col min="13331" max="13331" width="10.42578125" style="80" bestFit="1" customWidth="1"/>
    <col min="13332" max="13334" width="9.28515625" style="80" bestFit="1" customWidth="1"/>
    <col min="13335" max="13335" width="11.140625" style="80" customWidth="1"/>
    <col min="13336" max="13336" width="11.42578125" style="80" customWidth="1"/>
    <col min="13337" max="13337" width="10" style="80" bestFit="1" customWidth="1"/>
    <col min="13338" max="13569" width="9.140625" style="80"/>
    <col min="13570" max="13570" width="26.140625" style="80" customWidth="1"/>
    <col min="13571" max="13573" width="9.28515625" style="80" bestFit="1" customWidth="1"/>
    <col min="13574" max="13574" width="9.28515625" style="80" customWidth="1"/>
    <col min="13575" max="13578" width="9.28515625" style="80" bestFit="1" customWidth="1"/>
    <col min="13579" max="13579" width="11.42578125" style="80" customWidth="1"/>
    <col min="13580" max="13582" width="9.28515625" style="80" bestFit="1" customWidth="1"/>
    <col min="13583" max="13583" width="10.5703125" style="80" customWidth="1"/>
    <col min="13584" max="13584" width="9.28515625" style="80" bestFit="1" customWidth="1"/>
    <col min="13585" max="13585" width="10.42578125" style="80" customWidth="1"/>
    <col min="13586" max="13586" width="10" style="80" bestFit="1" customWidth="1"/>
    <col min="13587" max="13587" width="10.42578125" style="80" bestFit="1" customWidth="1"/>
    <col min="13588" max="13590" width="9.28515625" style="80" bestFit="1" customWidth="1"/>
    <col min="13591" max="13591" width="11.140625" style="80" customWidth="1"/>
    <col min="13592" max="13592" width="11.42578125" style="80" customWidth="1"/>
    <col min="13593" max="13593" width="10" style="80" bestFit="1" customWidth="1"/>
    <col min="13594" max="13825" width="9.140625" style="80"/>
    <col min="13826" max="13826" width="26.140625" style="80" customWidth="1"/>
    <col min="13827" max="13829" width="9.28515625" style="80" bestFit="1" customWidth="1"/>
    <col min="13830" max="13830" width="9.28515625" style="80" customWidth="1"/>
    <col min="13831" max="13834" width="9.28515625" style="80" bestFit="1" customWidth="1"/>
    <col min="13835" max="13835" width="11.42578125" style="80" customWidth="1"/>
    <col min="13836" max="13838" width="9.28515625" style="80" bestFit="1" customWidth="1"/>
    <col min="13839" max="13839" width="10.5703125" style="80" customWidth="1"/>
    <col min="13840" max="13840" width="9.28515625" style="80" bestFit="1" customWidth="1"/>
    <col min="13841" max="13841" width="10.42578125" style="80" customWidth="1"/>
    <col min="13842" max="13842" width="10" style="80" bestFit="1" customWidth="1"/>
    <col min="13843" max="13843" width="10.42578125" style="80" bestFit="1" customWidth="1"/>
    <col min="13844" max="13846" width="9.28515625" style="80" bestFit="1" customWidth="1"/>
    <col min="13847" max="13847" width="11.140625" style="80" customWidth="1"/>
    <col min="13848" max="13848" width="11.42578125" style="80" customWidth="1"/>
    <col min="13849" max="13849" width="10" style="80" bestFit="1" customWidth="1"/>
    <col min="13850" max="14081" width="9.140625" style="80"/>
    <col min="14082" max="14082" width="26.140625" style="80" customWidth="1"/>
    <col min="14083" max="14085" width="9.28515625" style="80" bestFit="1" customWidth="1"/>
    <col min="14086" max="14086" width="9.28515625" style="80" customWidth="1"/>
    <col min="14087" max="14090" width="9.28515625" style="80" bestFit="1" customWidth="1"/>
    <col min="14091" max="14091" width="11.42578125" style="80" customWidth="1"/>
    <col min="14092" max="14094" width="9.28515625" style="80" bestFit="1" customWidth="1"/>
    <col min="14095" max="14095" width="10.5703125" style="80" customWidth="1"/>
    <col min="14096" max="14096" width="9.28515625" style="80" bestFit="1" customWidth="1"/>
    <col min="14097" max="14097" width="10.42578125" style="80" customWidth="1"/>
    <col min="14098" max="14098" width="10" style="80" bestFit="1" customWidth="1"/>
    <col min="14099" max="14099" width="10.42578125" style="80" bestFit="1" customWidth="1"/>
    <col min="14100" max="14102" width="9.28515625" style="80" bestFit="1" customWidth="1"/>
    <col min="14103" max="14103" width="11.140625" style="80" customWidth="1"/>
    <col min="14104" max="14104" width="11.42578125" style="80" customWidth="1"/>
    <col min="14105" max="14105" width="10" style="80" bestFit="1" customWidth="1"/>
    <col min="14106" max="14337" width="9.140625" style="80"/>
    <col min="14338" max="14338" width="26.140625" style="80" customWidth="1"/>
    <col min="14339" max="14341" width="9.28515625" style="80" bestFit="1" customWidth="1"/>
    <col min="14342" max="14342" width="9.28515625" style="80" customWidth="1"/>
    <col min="14343" max="14346" width="9.28515625" style="80" bestFit="1" customWidth="1"/>
    <col min="14347" max="14347" width="11.42578125" style="80" customWidth="1"/>
    <col min="14348" max="14350" width="9.28515625" style="80" bestFit="1" customWidth="1"/>
    <col min="14351" max="14351" width="10.5703125" style="80" customWidth="1"/>
    <col min="14352" max="14352" width="9.28515625" style="80" bestFit="1" customWidth="1"/>
    <col min="14353" max="14353" width="10.42578125" style="80" customWidth="1"/>
    <col min="14354" max="14354" width="10" style="80" bestFit="1" customWidth="1"/>
    <col min="14355" max="14355" width="10.42578125" style="80" bestFit="1" customWidth="1"/>
    <col min="14356" max="14358" width="9.28515625" style="80" bestFit="1" customWidth="1"/>
    <col min="14359" max="14359" width="11.140625" style="80" customWidth="1"/>
    <col min="14360" max="14360" width="11.42578125" style="80" customWidth="1"/>
    <col min="14361" max="14361" width="10" style="80" bestFit="1" customWidth="1"/>
    <col min="14362" max="14593" width="9.140625" style="80"/>
    <col min="14594" max="14594" width="26.140625" style="80" customWidth="1"/>
    <col min="14595" max="14597" width="9.28515625" style="80" bestFit="1" customWidth="1"/>
    <col min="14598" max="14598" width="9.28515625" style="80" customWidth="1"/>
    <col min="14599" max="14602" width="9.28515625" style="80" bestFit="1" customWidth="1"/>
    <col min="14603" max="14603" width="11.42578125" style="80" customWidth="1"/>
    <col min="14604" max="14606" width="9.28515625" style="80" bestFit="1" customWidth="1"/>
    <col min="14607" max="14607" width="10.5703125" style="80" customWidth="1"/>
    <col min="14608" max="14608" width="9.28515625" style="80" bestFit="1" customWidth="1"/>
    <col min="14609" max="14609" width="10.42578125" style="80" customWidth="1"/>
    <col min="14610" max="14610" width="10" style="80" bestFit="1" customWidth="1"/>
    <col min="14611" max="14611" width="10.42578125" style="80" bestFit="1" customWidth="1"/>
    <col min="14612" max="14614" width="9.28515625" style="80" bestFit="1" customWidth="1"/>
    <col min="14615" max="14615" width="11.140625" style="80" customWidth="1"/>
    <col min="14616" max="14616" width="11.42578125" style="80" customWidth="1"/>
    <col min="14617" max="14617" width="10" style="80" bestFit="1" customWidth="1"/>
    <col min="14618" max="14849" width="9.140625" style="80"/>
    <col min="14850" max="14850" width="26.140625" style="80" customWidth="1"/>
    <col min="14851" max="14853" width="9.28515625" style="80" bestFit="1" customWidth="1"/>
    <col min="14854" max="14854" width="9.28515625" style="80" customWidth="1"/>
    <col min="14855" max="14858" width="9.28515625" style="80" bestFit="1" customWidth="1"/>
    <col min="14859" max="14859" width="11.42578125" style="80" customWidth="1"/>
    <col min="14860" max="14862" width="9.28515625" style="80" bestFit="1" customWidth="1"/>
    <col min="14863" max="14863" width="10.5703125" style="80" customWidth="1"/>
    <col min="14864" max="14864" width="9.28515625" style="80" bestFit="1" customWidth="1"/>
    <col min="14865" max="14865" width="10.42578125" style="80" customWidth="1"/>
    <col min="14866" max="14866" width="10" style="80" bestFit="1" customWidth="1"/>
    <col min="14867" max="14867" width="10.42578125" style="80" bestFit="1" customWidth="1"/>
    <col min="14868" max="14870" width="9.28515625" style="80" bestFit="1" customWidth="1"/>
    <col min="14871" max="14871" width="11.140625" style="80" customWidth="1"/>
    <col min="14872" max="14872" width="11.42578125" style="80" customWidth="1"/>
    <col min="14873" max="14873" width="10" style="80" bestFit="1" customWidth="1"/>
    <col min="14874" max="15105" width="9.140625" style="80"/>
    <col min="15106" max="15106" width="26.140625" style="80" customWidth="1"/>
    <col min="15107" max="15109" width="9.28515625" style="80" bestFit="1" customWidth="1"/>
    <col min="15110" max="15110" width="9.28515625" style="80" customWidth="1"/>
    <col min="15111" max="15114" width="9.28515625" style="80" bestFit="1" customWidth="1"/>
    <col min="15115" max="15115" width="11.42578125" style="80" customWidth="1"/>
    <col min="15116" max="15118" width="9.28515625" style="80" bestFit="1" customWidth="1"/>
    <col min="15119" max="15119" width="10.5703125" style="80" customWidth="1"/>
    <col min="15120" max="15120" width="9.28515625" style="80" bestFit="1" customWidth="1"/>
    <col min="15121" max="15121" width="10.42578125" style="80" customWidth="1"/>
    <col min="15122" max="15122" width="10" style="80" bestFit="1" customWidth="1"/>
    <col min="15123" max="15123" width="10.42578125" style="80" bestFit="1" customWidth="1"/>
    <col min="15124" max="15126" width="9.28515625" style="80" bestFit="1" customWidth="1"/>
    <col min="15127" max="15127" width="11.140625" style="80" customWidth="1"/>
    <col min="15128" max="15128" width="11.42578125" style="80" customWidth="1"/>
    <col min="15129" max="15129" width="10" style="80" bestFit="1" customWidth="1"/>
    <col min="15130" max="15361" width="9.140625" style="80"/>
    <col min="15362" max="15362" width="26.140625" style="80" customWidth="1"/>
    <col min="15363" max="15365" width="9.28515625" style="80" bestFit="1" customWidth="1"/>
    <col min="15366" max="15366" width="9.28515625" style="80" customWidth="1"/>
    <col min="15367" max="15370" width="9.28515625" style="80" bestFit="1" customWidth="1"/>
    <col min="15371" max="15371" width="11.42578125" style="80" customWidth="1"/>
    <col min="15372" max="15374" width="9.28515625" style="80" bestFit="1" customWidth="1"/>
    <col min="15375" max="15375" width="10.5703125" style="80" customWidth="1"/>
    <col min="15376" max="15376" width="9.28515625" style="80" bestFit="1" customWidth="1"/>
    <col min="15377" max="15377" width="10.42578125" style="80" customWidth="1"/>
    <col min="15378" max="15378" width="10" style="80" bestFit="1" customWidth="1"/>
    <col min="15379" max="15379" width="10.42578125" style="80" bestFit="1" customWidth="1"/>
    <col min="15380" max="15382" width="9.28515625" style="80" bestFit="1" customWidth="1"/>
    <col min="15383" max="15383" width="11.140625" style="80" customWidth="1"/>
    <col min="15384" max="15384" width="11.42578125" style="80" customWidth="1"/>
    <col min="15385" max="15385" width="10" style="80" bestFit="1" customWidth="1"/>
    <col min="15386" max="15617" width="9.140625" style="80"/>
    <col min="15618" max="15618" width="26.140625" style="80" customWidth="1"/>
    <col min="15619" max="15621" width="9.28515625" style="80" bestFit="1" customWidth="1"/>
    <col min="15622" max="15622" width="9.28515625" style="80" customWidth="1"/>
    <col min="15623" max="15626" width="9.28515625" style="80" bestFit="1" customWidth="1"/>
    <col min="15627" max="15627" width="11.42578125" style="80" customWidth="1"/>
    <col min="15628" max="15630" width="9.28515625" style="80" bestFit="1" customWidth="1"/>
    <col min="15631" max="15631" width="10.5703125" style="80" customWidth="1"/>
    <col min="15632" max="15632" width="9.28515625" style="80" bestFit="1" customWidth="1"/>
    <col min="15633" max="15633" width="10.42578125" style="80" customWidth="1"/>
    <col min="15634" max="15634" width="10" style="80" bestFit="1" customWidth="1"/>
    <col min="15635" max="15635" width="10.42578125" style="80" bestFit="1" customWidth="1"/>
    <col min="15636" max="15638" width="9.28515625" style="80" bestFit="1" customWidth="1"/>
    <col min="15639" max="15639" width="11.140625" style="80" customWidth="1"/>
    <col min="15640" max="15640" width="11.42578125" style="80" customWidth="1"/>
    <col min="15641" max="15641" width="10" style="80" bestFit="1" customWidth="1"/>
    <col min="15642" max="15873" width="9.140625" style="80"/>
    <col min="15874" max="15874" width="26.140625" style="80" customWidth="1"/>
    <col min="15875" max="15877" width="9.28515625" style="80" bestFit="1" customWidth="1"/>
    <col min="15878" max="15878" width="9.28515625" style="80" customWidth="1"/>
    <col min="15879" max="15882" width="9.28515625" style="80" bestFit="1" customWidth="1"/>
    <col min="15883" max="15883" width="11.42578125" style="80" customWidth="1"/>
    <col min="15884" max="15886" width="9.28515625" style="80" bestFit="1" customWidth="1"/>
    <col min="15887" max="15887" width="10.5703125" style="80" customWidth="1"/>
    <col min="15888" max="15888" width="9.28515625" style="80" bestFit="1" customWidth="1"/>
    <col min="15889" max="15889" width="10.42578125" style="80" customWidth="1"/>
    <col min="15890" max="15890" width="10" style="80" bestFit="1" customWidth="1"/>
    <col min="15891" max="15891" width="10.42578125" style="80" bestFit="1" customWidth="1"/>
    <col min="15892" max="15894" width="9.28515625" style="80" bestFit="1" customWidth="1"/>
    <col min="15895" max="15895" width="11.140625" style="80" customWidth="1"/>
    <col min="15896" max="15896" width="11.42578125" style="80" customWidth="1"/>
    <col min="15897" max="15897" width="10" style="80" bestFit="1" customWidth="1"/>
    <col min="15898" max="16129" width="9.140625" style="80"/>
    <col min="16130" max="16130" width="26.140625" style="80" customWidth="1"/>
    <col min="16131" max="16133" width="9.28515625" style="80" bestFit="1" customWidth="1"/>
    <col min="16134" max="16134" width="9.28515625" style="80" customWidth="1"/>
    <col min="16135" max="16138" width="9.28515625" style="80" bestFit="1" customWidth="1"/>
    <col min="16139" max="16139" width="11.42578125" style="80" customWidth="1"/>
    <col min="16140" max="16142" width="9.28515625" style="80" bestFit="1" customWidth="1"/>
    <col min="16143" max="16143" width="10.5703125" style="80" customWidth="1"/>
    <col min="16144" max="16144" width="9.28515625" style="80" bestFit="1" customWidth="1"/>
    <col min="16145" max="16145" width="10.42578125" style="80" customWidth="1"/>
    <col min="16146" max="16146" width="10" style="80" bestFit="1" customWidth="1"/>
    <col min="16147" max="16147" width="10.42578125" style="80" bestFit="1" customWidth="1"/>
    <col min="16148" max="16150" width="9.28515625" style="80" bestFit="1" customWidth="1"/>
    <col min="16151" max="16151" width="11.140625" style="80" customWidth="1"/>
    <col min="16152" max="16152" width="11.42578125" style="80" customWidth="1"/>
    <col min="16153" max="16153" width="10" style="80" bestFit="1" customWidth="1"/>
    <col min="16154" max="16384" width="9.140625" style="80"/>
  </cols>
  <sheetData>
    <row r="1" spans="1:25" s="2" customFormat="1" ht="46.5" customHeight="1" thickBot="1" x14ac:dyDescent="0.3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"/>
    </row>
    <row r="2" spans="1:25" s="2" customFormat="1" ht="26.25" customHeight="1" thickBot="1" x14ac:dyDescent="0.3">
      <c r="A2" s="117" t="s">
        <v>1</v>
      </c>
      <c r="B2" s="120" t="s">
        <v>2</v>
      </c>
      <c r="C2" s="123" t="s">
        <v>3</v>
      </c>
      <c r="D2" s="124"/>
      <c r="E2" s="124"/>
      <c r="F2" s="124"/>
      <c r="G2" s="124"/>
      <c r="H2" s="124"/>
      <c r="I2" s="124"/>
      <c r="J2" s="124"/>
      <c r="K2" s="125"/>
      <c r="L2" s="126" t="s">
        <v>4</v>
      </c>
      <c r="M2" s="127"/>
      <c r="N2" s="127"/>
      <c r="O2" s="128"/>
      <c r="P2" s="129" t="s">
        <v>5</v>
      </c>
      <c r="Q2" s="130"/>
      <c r="R2" s="130"/>
      <c r="S2" s="131"/>
      <c r="T2" s="132" t="s">
        <v>6</v>
      </c>
      <c r="U2" s="133"/>
      <c r="V2" s="133"/>
      <c r="W2" s="134"/>
      <c r="X2" s="135" t="s">
        <v>7</v>
      </c>
      <c r="Y2" s="1"/>
    </row>
    <row r="3" spans="1:25" s="2" customFormat="1" ht="12.75" thickBot="1" x14ac:dyDescent="0.3">
      <c r="A3" s="118"/>
      <c r="B3" s="121"/>
      <c r="C3" s="107" t="s">
        <v>8</v>
      </c>
      <c r="D3" s="111" t="s">
        <v>9</v>
      </c>
      <c r="E3" s="107" t="s">
        <v>8</v>
      </c>
      <c r="F3" s="111" t="s">
        <v>10</v>
      </c>
      <c r="G3" s="107" t="s">
        <v>8</v>
      </c>
      <c r="H3" s="111" t="s">
        <v>11</v>
      </c>
      <c r="I3" s="107" t="s">
        <v>8</v>
      </c>
      <c r="J3" s="111" t="s">
        <v>12</v>
      </c>
      <c r="K3" s="3" t="s">
        <v>13</v>
      </c>
      <c r="L3" s="107" t="s">
        <v>8</v>
      </c>
      <c r="M3" s="105" t="s">
        <v>9</v>
      </c>
      <c r="N3" s="105" t="s">
        <v>10</v>
      </c>
      <c r="O3" s="3" t="s">
        <v>13</v>
      </c>
      <c r="P3" s="107" t="s">
        <v>8</v>
      </c>
      <c r="Q3" s="137" t="s">
        <v>9</v>
      </c>
      <c r="R3" s="137" t="s">
        <v>10</v>
      </c>
      <c r="S3" s="3" t="s">
        <v>13</v>
      </c>
      <c r="T3" s="107" t="s">
        <v>8</v>
      </c>
      <c r="U3" s="109" t="s">
        <v>9</v>
      </c>
      <c r="V3" s="109" t="s">
        <v>10</v>
      </c>
      <c r="W3" s="3" t="s">
        <v>13</v>
      </c>
      <c r="X3" s="136"/>
      <c r="Y3" s="1"/>
    </row>
    <row r="4" spans="1:25" s="2" customFormat="1" ht="63.75" customHeight="1" thickBot="1" x14ac:dyDescent="0.3">
      <c r="A4" s="118"/>
      <c r="B4" s="121"/>
      <c r="C4" s="108"/>
      <c r="D4" s="112"/>
      <c r="E4" s="108"/>
      <c r="F4" s="112"/>
      <c r="G4" s="108"/>
      <c r="H4" s="112"/>
      <c r="I4" s="108"/>
      <c r="J4" s="112"/>
      <c r="K4" s="4" t="s">
        <v>14</v>
      </c>
      <c r="L4" s="108"/>
      <c r="M4" s="106"/>
      <c r="N4" s="106"/>
      <c r="O4" s="4" t="s">
        <v>15</v>
      </c>
      <c r="P4" s="108"/>
      <c r="Q4" s="138"/>
      <c r="R4" s="138"/>
      <c r="S4" s="4" t="s">
        <v>16</v>
      </c>
      <c r="T4" s="108"/>
      <c r="U4" s="110"/>
      <c r="V4" s="110"/>
      <c r="W4" s="4" t="s">
        <v>17</v>
      </c>
      <c r="X4" s="101" t="s">
        <v>18</v>
      </c>
      <c r="Y4" s="1"/>
    </row>
    <row r="5" spans="1:25" s="2" customFormat="1" ht="15.75" customHeight="1" thickBot="1" x14ac:dyDescent="0.3">
      <c r="A5" s="119"/>
      <c r="B5" s="122"/>
      <c r="C5" s="5" t="s">
        <v>19</v>
      </c>
      <c r="D5" s="6" t="s">
        <v>20</v>
      </c>
      <c r="E5" s="5" t="s">
        <v>21</v>
      </c>
      <c r="F5" s="6" t="s">
        <v>22</v>
      </c>
      <c r="G5" s="5" t="s">
        <v>23</v>
      </c>
      <c r="H5" s="6" t="s">
        <v>24</v>
      </c>
      <c r="I5" s="5" t="s">
        <v>25</v>
      </c>
      <c r="J5" s="6" t="s">
        <v>26</v>
      </c>
      <c r="K5" s="3" t="s">
        <v>27</v>
      </c>
      <c r="L5" s="5" t="s">
        <v>28</v>
      </c>
      <c r="M5" s="7" t="s">
        <v>29</v>
      </c>
      <c r="N5" s="8" t="s">
        <v>30</v>
      </c>
      <c r="O5" s="9" t="s">
        <v>31</v>
      </c>
      <c r="P5" s="10" t="s">
        <v>32</v>
      </c>
      <c r="Q5" s="11" t="s">
        <v>33</v>
      </c>
      <c r="R5" s="12" t="s">
        <v>34</v>
      </c>
      <c r="S5" s="9" t="s">
        <v>35</v>
      </c>
      <c r="T5" s="5" t="s">
        <v>36</v>
      </c>
      <c r="U5" s="13" t="s">
        <v>37</v>
      </c>
      <c r="V5" s="13" t="s">
        <v>38</v>
      </c>
      <c r="W5" s="9" t="s">
        <v>39</v>
      </c>
      <c r="X5" s="102"/>
      <c r="Y5" s="1"/>
    </row>
    <row r="6" spans="1:25" s="2" customFormat="1" ht="12.75" thickBot="1" x14ac:dyDescent="0.3">
      <c r="A6" s="14" t="s">
        <v>40</v>
      </c>
      <c r="B6" s="15" t="s">
        <v>41</v>
      </c>
      <c r="C6" s="81">
        <v>212</v>
      </c>
      <c r="D6" s="17"/>
      <c r="E6" s="81">
        <v>120</v>
      </c>
      <c r="F6" s="17"/>
      <c r="G6" s="81">
        <v>80</v>
      </c>
      <c r="H6" s="17"/>
      <c r="I6" s="16">
        <v>21</v>
      </c>
      <c r="J6" s="17"/>
      <c r="K6" s="18">
        <f>(C6*D6)+(E6*F6)+(G6*H6)+(I6*J6)</f>
        <v>0</v>
      </c>
      <c r="L6" s="19">
        <v>1</v>
      </c>
      <c r="M6" s="20"/>
      <c r="N6" s="21">
        <f>M6*0.2</f>
        <v>0</v>
      </c>
      <c r="O6" s="22">
        <f>(L6*M6)+N6</f>
        <v>0</v>
      </c>
      <c r="P6" s="19">
        <v>1</v>
      </c>
      <c r="Q6" s="23"/>
      <c r="R6" s="24">
        <f>Q6*0.2</f>
        <v>0</v>
      </c>
      <c r="S6" s="22">
        <f>(P6*Q6)+R6</f>
        <v>0</v>
      </c>
      <c r="T6" s="19">
        <v>1</v>
      </c>
      <c r="U6" s="25"/>
      <c r="V6" s="26">
        <f>U6*0.2</f>
        <v>0</v>
      </c>
      <c r="W6" s="27">
        <f>(T6*U6)+V6</f>
        <v>0</v>
      </c>
      <c r="X6" s="28">
        <f>K6+O6+S6+W6</f>
        <v>0</v>
      </c>
      <c r="Y6" s="29"/>
    </row>
    <row r="7" spans="1:25" s="2" customFormat="1" ht="12.75" thickBot="1" x14ac:dyDescent="0.3">
      <c r="A7" s="14" t="s">
        <v>42</v>
      </c>
      <c r="B7" s="15" t="s">
        <v>43</v>
      </c>
      <c r="C7" s="81">
        <v>271</v>
      </c>
      <c r="D7" s="17"/>
      <c r="E7" s="81">
        <v>140</v>
      </c>
      <c r="F7" s="30"/>
      <c r="G7" s="81">
        <v>220</v>
      </c>
      <c r="H7" s="17"/>
      <c r="I7" s="16">
        <v>63</v>
      </c>
      <c r="J7" s="31"/>
      <c r="K7" s="18">
        <f t="shared" ref="K7:K24" si="0">(C7*D7)+(E7*F7)+(G7*H7)+(I7*J7)</f>
        <v>0</v>
      </c>
      <c r="L7" s="19">
        <v>1</v>
      </c>
      <c r="M7" s="32"/>
      <c r="N7" s="21">
        <f t="shared" ref="N7:N24" si="1">M7*0.2</f>
        <v>0</v>
      </c>
      <c r="O7" s="22">
        <f t="shared" ref="O7:O24" si="2">(L7*M7)+N7</f>
        <v>0</v>
      </c>
      <c r="P7" s="19">
        <v>1</v>
      </c>
      <c r="Q7" s="33"/>
      <c r="R7" s="24">
        <f t="shared" ref="R7:R24" si="3">Q7*0.2</f>
        <v>0</v>
      </c>
      <c r="S7" s="22">
        <f t="shared" ref="S7:S24" si="4">(P7*Q7)+R7</f>
        <v>0</v>
      </c>
      <c r="T7" s="19">
        <v>1</v>
      </c>
      <c r="U7" s="34"/>
      <c r="V7" s="26">
        <f t="shared" ref="V7:V24" si="5">U7*0.2</f>
        <v>0</v>
      </c>
      <c r="W7" s="27">
        <f t="shared" ref="W7:W24" si="6">(T7*U7)+V7</f>
        <v>0</v>
      </c>
      <c r="X7" s="28">
        <f t="shared" ref="X7:X24" si="7">K7+O7+S7+W7</f>
        <v>0</v>
      </c>
      <c r="Y7" s="29"/>
    </row>
    <row r="8" spans="1:25" s="2" customFormat="1" ht="12.75" thickBot="1" x14ac:dyDescent="0.3">
      <c r="A8" s="14" t="s">
        <v>44</v>
      </c>
      <c r="B8" s="15" t="s">
        <v>45</v>
      </c>
      <c r="C8" s="81">
        <v>300</v>
      </c>
      <c r="D8" s="17"/>
      <c r="E8" s="81">
        <v>85</v>
      </c>
      <c r="F8" s="30"/>
      <c r="G8" s="81">
        <v>145</v>
      </c>
      <c r="H8" s="17"/>
      <c r="I8" s="16">
        <v>35</v>
      </c>
      <c r="J8" s="31"/>
      <c r="K8" s="18">
        <f t="shared" si="0"/>
        <v>0</v>
      </c>
      <c r="L8" s="19">
        <v>1</v>
      </c>
      <c r="M8" s="32"/>
      <c r="N8" s="21">
        <f t="shared" si="1"/>
        <v>0</v>
      </c>
      <c r="O8" s="22">
        <f t="shared" si="2"/>
        <v>0</v>
      </c>
      <c r="P8" s="19">
        <v>1</v>
      </c>
      <c r="Q8" s="33"/>
      <c r="R8" s="24">
        <f t="shared" si="3"/>
        <v>0</v>
      </c>
      <c r="S8" s="22">
        <f t="shared" si="4"/>
        <v>0</v>
      </c>
      <c r="T8" s="19">
        <v>1</v>
      </c>
      <c r="U8" s="34"/>
      <c r="V8" s="26">
        <f t="shared" si="5"/>
        <v>0</v>
      </c>
      <c r="W8" s="27">
        <f t="shared" si="6"/>
        <v>0</v>
      </c>
      <c r="X8" s="28">
        <f t="shared" si="7"/>
        <v>0</v>
      </c>
      <c r="Y8" s="29"/>
    </row>
    <row r="9" spans="1:25" s="2" customFormat="1" ht="12.75" thickBot="1" x14ac:dyDescent="0.3">
      <c r="A9" s="14" t="s">
        <v>46</v>
      </c>
      <c r="B9" s="15" t="s">
        <v>47</v>
      </c>
      <c r="C9" s="81">
        <v>8</v>
      </c>
      <c r="D9" s="17"/>
      <c r="E9" s="81">
        <v>4</v>
      </c>
      <c r="F9" s="30"/>
      <c r="G9" s="81">
        <v>5</v>
      </c>
      <c r="H9" s="17"/>
      <c r="I9" s="16">
        <v>3</v>
      </c>
      <c r="J9" s="31"/>
      <c r="K9" s="18">
        <f t="shared" si="0"/>
        <v>0</v>
      </c>
      <c r="L9" s="19">
        <v>1</v>
      </c>
      <c r="M9" s="32"/>
      <c r="N9" s="21">
        <f t="shared" si="1"/>
        <v>0</v>
      </c>
      <c r="O9" s="22">
        <f t="shared" si="2"/>
        <v>0</v>
      </c>
      <c r="P9" s="19">
        <v>1</v>
      </c>
      <c r="Q9" s="33"/>
      <c r="R9" s="24">
        <f t="shared" si="3"/>
        <v>0</v>
      </c>
      <c r="S9" s="22">
        <f t="shared" si="4"/>
        <v>0</v>
      </c>
      <c r="T9" s="19">
        <v>1</v>
      </c>
      <c r="U9" s="34"/>
      <c r="V9" s="26">
        <f t="shared" si="5"/>
        <v>0</v>
      </c>
      <c r="W9" s="27">
        <f t="shared" si="6"/>
        <v>0</v>
      </c>
      <c r="X9" s="28">
        <f t="shared" si="7"/>
        <v>0</v>
      </c>
      <c r="Y9" s="29"/>
    </row>
    <row r="10" spans="1:25" s="2" customFormat="1" ht="12.75" thickBot="1" x14ac:dyDescent="0.3">
      <c r="A10" s="14" t="s">
        <v>48</v>
      </c>
      <c r="B10" s="15" t="s">
        <v>49</v>
      </c>
      <c r="C10" s="81">
        <v>8</v>
      </c>
      <c r="D10" s="17"/>
      <c r="E10" s="81">
        <v>5</v>
      </c>
      <c r="F10" s="30"/>
      <c r="G10" s="81">
        <v>6</v>
      </c>
      <c r="H10" s="17"/>
      <c r="I10" s="16">
        <v>1</v>
      </c>
      <c r="J10" s="31"/>
      <c r="K10" s="18">
        <f t="shared" si="0"/>
        <v>0</v>
      </c>
      <c r="L10" s="19">
        <v>1</v>
      </c>
      <c r="M10" s="32"/>
      <c r="N10" s="21">
        <f t="shared" si="1"/>
        <v>0</v>
      </c>
      <c r="O10" s="22">
        <f t="shared" si="2"/>
        <v>0</v>
      </c>
      <c r="P10" s="19">
        <v>1</v>
      </c>
      <c r="Q10" s="33"/>
      <c r="R10" s="24">
        <f t="shared" si="3"/>
        <v>0</v>
      </c>
      <c r="S10" s="22">
        <f t="shared" si="4"/>
        <v>0</v>
      </c>
      <c r="T10" s="19">
        <v>1</v>
      </c>
      <c r="U10" s="34"/>
      <c r="V10" s="26">
        <f t="shared" si="5"/>
        <v>0</v>
      </c>
      <c r="W10" s="27">
        <f t="shared" si="6"/>
        <v>0</v>
      </c>
      <c r="X10" s="28">
        <f t="shared" si="7"/>
        <v>0</v>
      </c>
      <c r="Y10" s="29"/>
    </row>
    <row r="11" spans="1:25" s="2" customFormat="1" ht="12.75" thickBot="1" x14ac:dyDescent="0.3">
      <c r="A11" s="14" t="s">
        <v>50</v>
      </c>
      <c r="B11" s="15" t="s">
        <v>51</v>
      </c>
      <c r="C11" s="81">
        <v>2</v>
      </c>
      <c r="D11" s="17"/>
      <c r="E11" s="81">
        <v>2</v>
      </c>
      <c r="F11" s="30"/>
      <c r="G11" s="81">
        <v>1</v>
      </c>
      <c r="H11" s="17"/>
      <c r="I11" s="16">
        <v>1</v>
      </c>
      <c r="J11" s="31"/>
      <c r="K11" s="18">
        <f t="shared" si="0"/>
        <v>0</v>
      </c>
      <c r="L11" s="19">
        <v>1</v>
      </c>
      <c r="M11" s="32"/>
      <c r="N11" s="21">
        <f t="shared" si="1"/>
        <v>0</v>
      </c>
      <c r="O11" s="22">
        <f t="shared" si="2"/>
        <v>0</v>
      </c>
      <c r="P11" s="19">
        <v>1</v>
      </c>
      <c r="Q11" s="33"/>
      <c r="R11" s="24">
        <f t="shared" si="3"/>
        <v>0</v>
      </c>
      <c r="S11" s="22">
        <f t="shared" si="4"/>
        <v>0</v>
      </c>
      <c r="T11" s="19">
        <v>1</v>
      </c>
      <c r="U11" s="34"/>
      <c r="V11" s="26">
        <f t="shared" si="5"/>
        <v>0</v>
      </c>
      <c r="W11" s="27">
        <f t="shared" si="6"/>
        <v>0</v>
      </c>
      <c r="X11" s="28">
        <f t="shared" si="7"/>
        <v>0</v>
      </c>
      <c r="Y11" s="29"/>
    </row>
    <row r="12" spans="1:25" s="2" customFormat="1" ht="12.75" thickBot="1" x14ac:dyDescent="0.3">
      <c r="A12" s="14" t="s">
        <v>52</v>
      </c>
      <c r="B12" s="15" t="s">
        <v>53</v>
      </c>
      <c r="C12" s="81">
        <v>92</v>
      </c>
      <c r="D12" s="17"/>
      <c r="E12" s="81">
        <v>43</v>
      </c>
      <c r="F12" s="30"/>
      <c r="G12" s="81">
        <v>30</v>
      </c>
      <c r="H12" s="17"/>
      <c r="I12" s="16">
        <v>3</v>
      </c>
      <c r="J12" s="31"/>
      <c r="K12" s="18">
        <f t="shared" si="0"/>
        <v>0</v>
      </c>
      <c r="L12" s="19">
        <v>1</v>
      </c>
      <c r="M12" s="32"/>
      <c r="N12" s="21">
        <f t="shared" si="1"/>
        <v>0</v>
      </c>
      <c r="O12" s="22">
        <f t="shared" si="2"/>
        <v>0</v>
      </c>
      <c r="P12" s="19">
        <v>1</v>
      </c>
      <c r="Q12" s="33"/>
      <c r="R12" s="24">
        <f t="shared" si="3"/>
        <v>0</v>
      </c>
      <c r="S12" s="22">
        <f t="shared" si="4"/>
        <v>0</v>
      </c>
      <c r="T12" s="19">
        <v>1</v>
      </c>
      <c r="U12" s="34"/>
      <c r="V12" s="26">
        <f t="shared" si="5"/>
        <v>0</v>
      </c>
      <c r="W12" s="27">
        <f t="shared" si="6"/>
        <v>0</v>
      </c>
      <c r="X12" s="28">
        <f t="shared" si="7"/>
        <v>0</v>
      </c>
      <c r="Y12" s="29"/>
    </row>
    <row r="13" spans="1:25" s="2" customFormat="1" ht="12.75" thickBot="1" x14ac:dyDescent="0.3">
      <c r="A13" s="14" t="s">
        <v>54</v>
      </c>
      <c r="B13" s="15" t="s">
        <v>55</v>
      </c>
      <c r="C13" s="81">
        <v>160</v>
      </c>
      <c r="D13" s="17"/>
      <c r="E13" s="81">
        <v>70</v>
      </c>
      <c r="F13" s="30"/>
      <c r="G13" s="81">
        <v>35</v>
      </c>
      <c r="H13" s="17"/>
      <c r="I13" s="16">
        <v>1</v>
      </c>
      <c r="J13" s="31"/>
      <c r="K13" s="18">
        <f t="shared" si="0"/>
        <v>0</v>
      </c>
      <c r="L13" s="19">
        <v>1</v>
      </c>
      <c r="M13" s="32"/>
      <c r="N13" s="21">
        <f t="shared" si="1"/>
        <v>0</v>
      </c>
      <c r="O13" s="22">
        <f t="shared" si="2"/>
        <v>0</v>
      </c>
      <c r="P13" s="19">
        <v>1</v>
      </c>
      <c r="Q13" s="33"/>
      <c r="R13" s="24">
        <f t="shared" si="3"/>
        <v>0</v>
      </c>
      <c r="S13" s="22">
        <f t="shared" si="4"/>
        <v>0</v>
      </c>
      <c r="T13" s="19">
        <v>1</v>
      </c>
      <c r="U13" s="34"/>
      <c r="V13" s="26">
        <f t="shared" si="5"/>
        <v>0</v>
      </c>
      <c r="W13" s="27">
        <f t="shared" si="6"/>
        <v>0</v>
      </c>
      <c r="X13" s="28">
        <f t="shared" si="7"/>
        <v>0</v>
      </c>
      <c r="Y13" s="29"/>
    </row>
    <row r="14" spans="1:25" s="2" customFormat="1" ht="12.75" thickBot="1" x14ac:dyDescent="0.3">
      <c r="A14" s="14" t="s">
        <v>56</v>
      </c>
      <c r="B14" s="15" t="s">
        <v>57</v>
      </c>
      <c r="C14" s="81">
        <v>120</v>
      </c>
      <c r="D14" s="17"/>
      <c r="E14" s="81">
        <v>30</v>
      </c>
      <c r="F14" s="30"/>
      <c r="G14" s="81">
        <v>66</v>
      </c>
      <c r="H14" s="17"/>
      <c r="I14" s="16">
        <v>13</v>
      </c>
      <c r="J14" s="31"/>
      <c r="K14" s="18">
        <f t="shared" si="0"/>
        <v>0</v>
      </c>
      <c r="L14" s="19">
        <v>1</v>
      </c>
      <c r="M14" s="32"/>
      <c r="N14" s="21">
        <f t="shared" si="1"/>
        <v>0</v>
      </c>
      <c r="O14" s="22">
        <f t="shared" si="2"/>
        <v>0</v>
      </c>
      <c r="P14" s="19">
        <v>1</v>
      </c>
      <c r="Q14" s="33"/>
      <c r="R14" s="24">
        <f t="shared" si="3"/>
        <v>0</v>
      </c>
      <c r="S14" s="22">
        <f t="shared" si="4"/>
        <v>0</v>
      </c>
      <c r="T14" s="19">
        <v>1</v>
      </c>
      <c r="U14" s="34"/>
      <c r="V14" s="26">
        <f t="shared" si="5"/>
        <v>0</v>
      </c>
      <c r="W14" s="27">
        <f t="shared" si="6"/>
        <v>0</v>
      </c>
      <c r="X14" s="28">
        <f t="shared" si="7"/>
        <v>0</v>
      </c>
      <c r="Y14" s="29"/>
    </row>
    <row r="15" spans="1:25" s="2" customFormat="1" ht="12.75" thickBot="1" x14ac:dyDescent="0.3">
      <c r="A15" s="14" t="s">
        <v>58</v>
      </c>
      <c r="B15" s="15" t="s">
        <v>59</v>
      </c>
      <c r="C15" s="81">
        <v>612</v>
      </c>
      <c r="D15" s="17"/>
      <c r="E15" s="81">
        <v>360</v>
      </c>
      <c r="F15" s="30"/>
      <c r="G15" s="81">
        <v>397</v>
      </c>
      <c r="H15" s="17"/>
      <c r="I15" s="16">
        <v>88</v>
      </c>
      <c r="J15" s="31"/>
      <c r="K15" s="18">
        <f t="shared" si="0"/>
        <v>0</v>
      </c>
      <c r="L15" s="19">
        <v>1</v>
      </c>
      <c r="M15" s="32"/>
      <c r="N15" s="21">
        <f t="shared" si="1"/>
        <v>0</v>
      </c>
      <c r="O15" s="22">
        <f t="shared" si="2"/>
        <v>0</v>
      </c>
      <c r="P15" s="19">
        <v>1</v>
      </c>
      <c r="Q15" s="33"/>
      <c r="R15" s="24">
        <f t="shared" si="3"/>
        <v>0</v>
      </c>
      <c r="S15" s="22">
        <f t="shared" si="4"/>
        <v>0</v>
      </c>
      <c r="T15" s="19">
        <v>1</v>
      </c>
      <c r="U15" s="34"/>
      <c r="V15" s="26">
        <f t="shared" si="5"/>
        <v>0</v>
      </c>
      <c r="W15" s="27">
        <f t="shared" si="6"/>
        <v>0</v>
      </c>
      <c r="X15" s="28">
        <f t="shared" si="7"/>
        <v>0</v>
      </c>
      <c r="Y15" s="29"/>
    </row>
    <row r="16" spans="1:25" s="2" customFormat="1" ht="12.75" thickBot="1" x14ac:dyDescent="0.3">
      <c r="A16" s="14" t="s">
        <v>60</v>
      </c>
      <c r="B16" s="15" t="s">
        <v>61</v>
      </c>
      <c r="C16" s="81">
        <v>180</v>
      </c>
      <c r="D16" s="17"/>
      <c r="E16" s="81">
        <v>72</v>
      </c>
      <c r="F16" s="30"/>
      <c r="G16" s="81">
        <v>111</v>
      </c>
      <c r="H16" s="17"/>
      <c r="I16" s="16">
        <v>41</v>
      </c>
      <c r="J16" s="31"/>
      <c r="K16" s="18">
        <f t="shared" si="0"/>
        <v>0</v>
      </c>
      <c r="L16" s="19">
        <v>1</v>
      </c>
      <c r="M16" s="32"/>
      <c r="N16" s="21">
        <f t="shared" si="1"/>
        <v>0</v>
      </c>
      <c r="O16" s="22">
        <f t="shared" si="2"/>
        <v>0</v>
      </c>
      <c r="P16" s="19">
        <v>1</v>
      </c>
      <c r="Q16" s="33"/>
      <c r="R16" s="24">
        <f t="shared" si="3"/>
        <v>0</v>
      </c>
      <c r="S16" s="22">
        <f t="shared" si="4"/>
        <v>0</v>
      </c>
      <c r="T16" s="19">
        <v>1</v>
      </c>
      <c r="U16" s="34"/>
      <c r="V16" s="26">
        <f t="shared" si="5"/>
        <v>0</v>
      </c>
      <c r="W16" s="27">
        <f t="shared" si="6"/>
        <v>0</v>
      </c>
      <c r="X16" s="28">
        <f t="shared" si="7"/>
        <v>0</v>
      </c>
      <c r="Y16" s="29"/>
    </row>
    <row r="17" spans="1:25" s="2" customFormat="1" ht="12.75" thickBot="1" x14ac:dyDescent="0.3">
      <c r="A17" s="14" t="s">
        <v>62</v>
      </c>
      <c r="B17" s="15" t="s">
        <v>63</v>
      </c>
      <c r="C17" s="81">
        <v>2061</v>
      </c>
      <c r="D17" s="17"/>
      <c r="E17" s="81">
        <v>258</v>
      </c>
      <c r="F17" s="30"/>
      <c r="G17" s="81">
        <v>1500</v>
      </c>
      <c r="H17" s="17"/>
      <c r="I17" s="16">
        <v>136</v>
      </c>
      <c r="J17" s="31"/>
      <c r="K17" s="18">
        <f t="shared" si="0"/>
        <v>0</v>
      </c>
      <c r="L17" s="19">
        <v>1</v>
      </c>
      <c r="M17" s="32"/>
      <c r="N17" s="21">
        <f t="shared" si="1"/>
        <v>0</v>
      </c>
      <c r="O17" s="22">
        <f t="shared" si="2"/>
        <v>0</v>
      </c>
      <c r="P17" s="19">
        <v>1</v>
      </c>
      <c r="Q17" s="33"/>
      <c r="R17" s="24">
        <f t="shared" si="3"/>
        <v>0</v>
      </c>
      <c r="S17" s="22">
        <f t="shared" si="4"/>
        <v>0</v>
      </c>
      <c r="T17" s="19">
        <v>1</v>
      </c>
      <c r="U17" s="34"/>
      <c r="V17" s="26">
        <f t="shared" si="5"/>
        <v>0</v>
      </c>
      <c r="W17" s="27">
        <f t="shared" si="6"/>
        <v>0</v>
      </c>
      <c r="X17" s="28">
        <f t="shared" si="7"/>
        <v>0</v>
      </c>
      <c r="Y17" s="29"/>
    </row>
    <row r="18" spans="1:25" s="2" customFormat="1" ht="12.75" thickBot="1" x14ac:dyDescent="0.3">
      <c r="A18" s="14" t="s">
        <v>64</v>
      </c>
      <c r="B18" s="15" t="s">
        <v>65</v>
      </c>
      <c r="C18" s="81">
        <v>950</v>
      </c>
      <c r="D18" s="17"/>
      <c r="E18" s="81">
        <v>300</v>
      </c>
      <c r="F18" s="30"/>
      <c r="G18" s="81">
        <v>821</v>
      </c>
      <c r="H18" s="17"/>
      <c r="I18" s="16">
        <v>66</v>
      </c>
      <c r="J18" s="31"/>
      <c r="K18" s="18">
        <f t="shared" si="0"/>
        <v>0</v>
      </c>
      <c r="L18" s="19">
        <v>1</v>
      </c>
      <c r="M18" s="32"/>
      <c r="N18" s="21">
        <f t="shared" si="1"/>
        <v>0</v>
      </c>
      <c r="O18" s="22">
        <f t="shared" si="2"/>
        <v>0</v>
      </c>
      <c r="P18" s="19">
        <v>1</v>
      </c>
      <c r="Q18" s="33"/>
      <c r="R18" s="24">
        <f t="shared" si="3"/>
        <v>0</v>
      </c>
      <c r="S18" s="22">
        <f t="shared" si="4"/>
        <v>0</v>
      </c>
      <c r="T18" s="19">
        <v>1</v>
      </c>
      <c r="U18" s="34"/>
      <c r="V18" s="26">
        <f t="shared" si="5"/>
        <v>0</v>
      </c>
      <c r="W18" s="27">
        <f t="shared" si="6"/>
        <v>0</v>
      </c>
      <c r="X18" s="28">
        <f t="shared" si="7"/>
        <v>0</v>
      </c>
      <c r="Y18" s="29"/>
    </row>
    <row r="19" spans="1:25" s="2" customFormat="1" ht="12.75" thickBot="1" x14ac:dyDescent="0.3">
      <c r="A19" s="14" t="s">
        <v>66</v>
      </c>
      <c r="B19" s="15" t="s">
        <v>67</v>
      </c>
      <c r="C19" s="81">
        <v>40</v>
      </c>
      <c r="D19" s="17"/>
      <c r="E19" s="81">
        <v>70</v>
      </c>
      <c r="F19" s="30"/>
      <c r="G19" s="81">
        <v>31</v>
      </c>
      <c r="H19" s="17"/>
      <c r="I19" s="16">
        <v>18</v>
      </c>
      <c r="J19" s="31"/>
      <c r="K19" s="18">
        <f t="shared" si="0"/>
        <v>0</v>
      </c>
      <c r="L19" s="19">
        <v>1</v>
      </c>
      <c r="M19" s="32"/>
      <c r="N19" s="21">
        <f t="shared" si="1"/>
        <v>0</v>
      </c>
      <c r="O19" s="22">
        <f t="shared" si="2"/>
        <v>0</v>
      </c>
      <c r="P19" s="19">
        <v>1</v>
      </c>
      <c r="Q19" s="33"/>
      <c r="R19" s="24">
        <f t="shared" si="3"/>
        <v>0</v>
      </c>
      <c r="S19" s="22">
        <f t="shared" si="4"/>
        <v>0</v>
      </c>
      <c r="T19" s="19">
        <v>1</v>
      </c>
      <c r="U19" s="34"/>
      <c r="V19" s="26">
        <f t="shared" si="5"/>
        <v>0</v>
      </c>
      <c r="W19" s="27">
        <f t="shared" si="6"/>
        <v>0</v>
      </c>
      <c r="X19" s="28">
        <f t="shared" si="7"/>
        <v>0</v>
      </c>
      <c r="Y19" s="29"/>
    </row>
    <row r="20" spans="1:25" s="2" customFormat="1" ht="12.75" thickBot="1" x14ac:dyDescent="0.3">
      <c r="A20" s="14" t="s">
        <v>68</v>
      </c>
      <c r="B20" s="15" t="s">
        <v>69</v>
      </c>
      <c r="C20" s="81">
        <v>39</v>
      </c>
      <c r="D20" s="17"/>
      <c r="E20" s="81">
        <v>131</v>
      </c>
      <c r="F20" s="30"/>
      <c r="G20" s="81">
        <v>120</v>
      </c>
      <c r="H20" s="17"/>
      <c r="I20" s="16">
        <v>53</v>
      </c>
      <c r="J20" s="31"/>
      <c r="K20" s="18">
        <f t="shared" si="0"/>
        <v>0</v>
      </c>
      <c r="L20" s="19">
        <v>1</v>
      </c>
      <c r="M20" s="32"/>
      <c r="N20" s="21">
        <f t="shared" si="1"/>
        <v>0</v>
      </c>
      <c r="O20" s="22">
        <f t="shared" si="2"/>
        <v>0</v>
      </c>
      <c r="P20" s="19">
        <v>1</v>
      </c>
      <c r="Q20" s="33"/>
      <c r="R20" s="24">
        <f t="shared" si="3"/>
        <v>0</v>
      </c>
      <c r="S20" s="22">
        <f t="shared" si="4"/>
        <v>0</v>
      </c>
      <c r="T20" s="19">
        <v>1</v>
      </c>
      <c r="U20" s="34"/>
      <c r="V20" s="26">
        <f t="shared" si="5"/>
        <v>0</v>
      </c>
      <c r="W20" s="27">
        <f t="shared" si="6"/>
        <v>0</v>
      </c>
      <c r="X20" s="28">
        <f t="shared" si="7"/>
        <v>0</v>
      </c>
      <c r="Y20" s="29"/>
    </row>
    <row r="21" spans="1:25" s="2" customFormat="1" ht="12.75" thickBot="1" x14ac:dyDescent="0.3">
      <c r="A21" s="14" t="s">
        <v>70</v>
      </c>
      <c r="B21" s="15" t="s">
        <v>71</v>
      </c>
      <c r="C21" s="81">
        <v>6</v>
      </c>
      <c r="D21" s="17"/>
      <c r="E21" s="81">
        <v>40</v>
      </c>
      <c r="F21" s="30"/>
      <c r="G21" s="81">
        <v>25</v>
      </c>
      <c r="H21" s="17"/>
      <c r="I21" s="16">
        <v>8</v>
      </c>
      <c r="J21" s="31"/>
      <c r="K21" s="18">
        <f t="shared" si="0"/>
        <v>0</v>
      </c>
      <c r="L21" s="19">
        <v>1</v>
      </c>
      <c r="M21" s="32"/>
      <c r="N21" s="21">
        <f t="shared" si="1"/>
        <v>0</v>
      </c>
      <c r="O21" s="22">
        <f t="shared" si="2"/>
        <v>0</v>
      </c>
      <c r="P21" s="19">
        <v>1</v>
      </c>
      <c r="Q21" s="33"/>
      <c r="R21" s="24">
        <f t="shared" si="3"/>
        <v>0</v>
      </c>
      <c r="S21" s="22">
        <f t="shared" si="4"/>
        <v>0</v>
      </c>
      <c r="T21" s="19">
        <v>1</v>
      </c>
      <c r="U21" s="34"/>
      <c r="V21" s="26">
        <f t="shared" si="5"/>
        <v>0</v>
      </c>
      <c r="W21" s="27">
        <f t="shared" si="6"/>
        <v>0</v>
      </c>
      <c r="X21" s="28">
        <f t="shared" si="7"/>
        <v>0</v>
      </c>
      <c r="Y21" s="29"/>
    </row>
    <row r="22" spans="1:25" s="2" customFormat="1" ht="12.75" thickBot="1" x14ac:dyDescent="0.3">
      <c r="A22" s="14" t="s">
        <v>72</v>
      </c>
      <c r="B22" s="15" t="s">
        <v>73</v>
      </c>
      <c r="C22" s="81">
        <v>40</v>
      </c>
      <c r="D22" s="17"/>
      <c r="E22" s="81">
        <v>110</v>
      </c>
      <c r="F22" s="30"/>
      <c r="G22" s="81">
        <v>138</v>
      </c>
      <c r="H22" s="17"/>
      <c r="I22" s="16">
        <v>10</v>
      </c>
      <c r="J22" s="31"/>
      <c r="K22" s="18">
        <f t="shared" si="0"/>
        <v>0</v>
      </c>
      <c r="L22" s="19">
        <v>1</v>
      </c>
      <c r="M22" s="32"/>
      <c r="N22" s="21">
        <f t="shared" si="1"/>
        <v>0</v>
      </c>
      <c r="O22" s="22">
        <f t="shared" si="2"/>
        <v>0</v>
      </c>
      <c r="P22" s="19">
        <v>1</v>
      </c>
      <c r="Q22" s="33"/>
      <c r="R22" s="24">
        <f t="shared" si="3"/>
        <v>0</v>
      </c>
      <c r="S22" s="22">
        <f t="shared" si="4"/>
        <v>0</v>
      </c>
      <c r="T22" s="19">
        <v>1</v>
      </c>
      <c r="U22" s="34"/>
      <c r="V22" s="26">
        <f t="shared" si="5"/>
        <v>0</v>
      </c>
      <c r="W22" s="27">
        <f t="shared" si="6"/>
        <v>0</v>
      </c>
      <c r="X22" s="28">
        <f t="shared" si="7"/>
        <v>0</v>
      </c>
      <c r="Y22" s="29"/>
    </row>
    <row r="23" spans="1:25" s="2" customFormat="1" ht="12.75" thickBot="1" x14ac:dyDescent="0.3">
      <c r="A23" s="14" t="s">
        <v>74</v>
      </c>
      <c r="B23" s="15" t="s">
        <v>75</v>
      </c>
      <c r="C23" s="81">
        <v>1</v>
      </c>
      <c r="D23" s="17"/>
      <c r="E23" s="81">
        <v>1</v>
      </c>
      <c r="F23" s="30"/>
      <c r="G23" s="81">
        <v>1</v>
      </c>
      <c r="H23" s="17"/>
      <c r="I23" s="16">
        <v>1</v>
      </c>
      <c r="J23" s="31"/>
      <c r="K23" s="18">
        <f t="shared" si="0"/>
        <v>0</v>
      </c>
      <c r="L23" s="19">
        <v>1</v>
      </c>
      <c r="M23" s="32"/>
      <c r="N23" s="21">
        <f t="shared" si="1"/>
        <v>0</v>
      </c>
      <c r="O23" s="22">
        <f t="shared" si="2"/>
        <v>0</v>
      </c>
      <c r="P23" s="19">
        <v>1</v>
      </c>
      <c r="Q23" s="33"/>
      <c r="R23" s="24">
        <f t="shared" si="3"/>
        <v>0</v>
      </c>
      <c r="S23" s="22">
        <f t="shared" si="4"/>
        <v>0</v>
      </c>
      <c r="T23" s="19">
        <v>1</v>
      </c>
      <c r="U23" s="34"/>
      <c r="V23" s="26">
        <f t="shared" si="5"/>
        <v>0</v>
      </c>
      <c r="W23" s="27">
        <f t="shared" si="6"/>
        <v>0</v>
      </c>
      <c r="X23" s="28">
        <f t="shared" si="7"/>
        <v>0</v>
      </c>
      <c r="Y23" s="29"/>
    </row>
    <row r="24" spans="1:25" s="2" customFormat="1" ht="12.75" thickBot="1" x14ac:dyDescent="0.3">
      <c r="A24" s="14" t="s">
        <v>76</v>
      </c>
      <c r="B24" s="15" t="s">
        <v>77</v>
      </c>
      <c r="C24" s="81">
        <v>1</v>
      </c>
      <c r="D24" s="17"/>
      <c r="E24" s="81">
        <v>1</v>
      </c>
      <c r="F24" s="30"/>
      <c r="G24" s="81">
        <v>1</v>
      </c>
      <c r="H24" s="17"/>
      <c r="I24" s="16">
        <v>1</v>
      </c>
      <c r="J24" s="31"/>
      <c r="K24" s="18">
        <f t="shared" si="0"/>
        <v>0</v>
      </c>
      <c r="L24" s="19">
        <v>1</v>
      </c>
      <c r="M24" s="35"/>
      <c r="N24" s="21">
        <f t="shared" si="1"/>
        <v>0</v>
      </c>
      <c r="O24" s="22">
        <f t="shared" si="2"/>
        <v>0</v>
      </c>
      <c r="P24" s="19">
        <v>1</v>
      </c>
      <c r="Q24" s="36"/>
      <c r="R24" s="24">
        <f t="shared" si="3"/>
        <v>0</v>
      </c>
      <c r="S24" s="22">
        <f t="shared" si="4"/>
        <v>0</v>
      </c>
      <c r="T24" s="19">
        <v>1</v>
      </c>
      <c r="U24" s="37"/>
      <c r="V24" s="26">
        <f t="shared" si="5"/>
        <v>0</v>
      </c>
      <c r="W24" s="27">
        <f t="shared" si="6"/>
        <v>0</v>
      </c>
      <c r="X24" s="28">
        <f t="shared" si="7"/>
        <v>0</v>
      </c>
      <c r="Y24" s="29"/>
    </row>
    <row r="25" spans="1:25" s="2" customFormat="1" ht="15.75" customHeight="1" thickBot="1" x14ac:dyDescent="0.3">
      <c r="A25" s="38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9"/>
      <c r="N25" s="39"/>
      <c r="O25" s="38"/>
      <c r="P25" s="38"/>
      <c r="Q25" s="39"/>
      <c r="R25" s="39"/>
      <c r="S25" s="38"/>
      <c r="T25" s="40"/>
      <c r="U25" s="40"/>
      <c r="V25" s="103" t="s">
        <v>78</v>
      </c>
      <c r="W25" s="104"/>
      <c r="X25" s="41">
        <f>SUM(X6:X24)</f>
        <v>0</v>
      </c>
      <c r="Y25" s="42"/>
    </row>
    <row r="26" spans="1:25" s="2" customFormat="1" ht="12.75" thickBot="1" x14ac:dyDescent="0.3">
      <c r="A26" s="113" t="s">
        <v>79</v>
      </c>
      <c r="B26" s="114"/>
      <c r="C26" s="114"/>
      <c r="D26" s="115"/>
      <c r="E26" s="43"/>
      <c r="F26" s="44"/>
      <c r="G26" s="44"/>
      <c r="H26" s="44"/>
      <c r="I26" s="44"/>
      <c r="J26" s="44"/>
      <c r="K26" s="43"/>
      <c r="L26" s="45"/>
      <c r="M26" s="44"/>
      <c r="N26" s="44"/>
      <c r="O26" s="43"/>
      <c r="P26" s="45"/>
      <c r="Q26" s="44"/>
      <c r="R26" s="44"/>
      <c r="S26" s="43"/>
      <c r="T26" s="45"/>
      <c r="U26" s="44"/>
      <c r="V26" s="44"/>
      <c r="W26" s="9"/>
      <c r="X26" s="46"/>
      <c r="Y26" s="42"/>
    </row>
    <row r="27" spans="1:25" s="2" customFormat="1" ht="12.75" thickBot="1" x14ac:dyDescent="0.3">
      <c r="A27" s="47"/>
      <c r="B27" s="48"/>
      <c r="C27" s="49" t="s">
        <v>80</v>
      </c>
      <c r="D27" s="49" t="s">
        <v>81</v>
      </c>
      <c r="E27" s="43"/>
      <c r="F27" s="50"/>
      <c r="G27" s="44"/>
      <c r="H27" s="44"/>
      <c r="I27" s="44"/>
      <c r="J27" s="44"/>
      <c r="K27" s="43"/>
      <c r="L27" s="45"/>
      <c r="M27" s="44"/>
      <c r="N27" s="44"/>
      <c r="O27" s="43"/>
      <c r="P27" s="45"/>
      <c r="Q27" s="44"/>
      <c r="R27" s="44"/>
      <c r="S27" s="43"/>
      <c r="T27" s="45"/>
      <c r="U27" s="44"/>
      <c r="V27" s="44"/>
      <c r="W27" s="9"/>
      <c r="X27" s="51"/>
      <c r="Y27" s="42"/>
    </row>
    <row r="28" spans="1:25" s="2" customFormat="1" ht="13.5" customHeight="1" thickBot="1" x14ac:dyDescent="0.3">
      <c r="A28" s="86" t="s">
        <v>41</v>
      </c>
      <c r="B28" s="87"/>
      <c r="C28" s="16">
        <v>5</v>
      </c>
      <c r="D28" s="52">
        <f>H6*0.2</f>
        <v>0</v>
      </c>
      <c r="E28" s="43"/>
      <c r="F28" s="5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9"/>
      <c r="X28" s="28">
        <f t="shared" ref="X28:X46" si="8">C28*D28</f>
        <v>0</v>
      </c>
      <c r="Y28" s="29"/>
    </row>
    <row r="29" spans="1:25" s="2" customFormat="1" ht="13.5" customHeight="1" thickBot="1" x14ac:dyDescent="0.3">
      <c r="A29" s="86" t="s">
        <v>43</v>
      </c>
      <c r="B29" s="87"/>
      <c r="C29" s="16">
        <v>1</v>
      </c>
      <c r="D29" s="52">
        <f t="shared" ref="D29:D46" si="9">H7*0.2</f>
        <v>0</v>
      </c>
      <c r="E29" s="43"/>
      <c r="F29" s="54" t="s">
        <v>82</v>
      </c>
      <c r="G29" s="55"/>
      <c r="H29" s="55"/>
      <c r="I29" s="55"/>
      <c r="J29" s="55"/>
      <c r="K29" s="55"/>
      <c r="L29" s="55"/>
      <c r="M29" s="55"/>
      <c r="N29" s="55"/>
      <c r="O29" s="56"/>
      <c r="P29" s="43"/>
      <c r="Q29" s="43"/>
      <c r="R29" s="43"/>
      <c r="S29" s="43"/>
      <c r="T29" s="43"/>
      <c r="U29" s="43"/>
      <c r="V29" s="43"/>
      <c r="W29" s="9"/>
      <c r="X29" s="28">
        <f t="shared" si="8"/>
        <v>0</v>
      </c>
      <c r="Y29" s="29"/>
    </row>
    <row r="30" spans="1:25" s="2" customFormat="1" ht="13.5" customHeight="1" thickBot="1" x14ac:dyDescent="0.3">
      <c r="A30" s="86" t="s">
        <v>45</v>
      </c>
      <c r="B30" s="87"/>
      <c r="C30" s="16">
        <v>1</v>
      </c>
      <c r="D30" s="52">
        <f t="shared" si="9"/>
        <v>0</v>
      </c>
      <c r="E30" s="43"/>
      <c r="F30" s="57" t="s">
        <v>83</v>
      </c>
      <c r="G30" s="58"/>
      <c r="H30" s="58"/>
      <c r="I30" s="58"/>
      <c r="J30" s="58"/>
      <c r="K30" s="58"/>
      <c r="L30" s="58"/>
      <c r="M30" s="58"/>
      <c r="N30" s="58"/>
      <c r="O30" s="9"/>
      <c r="P30" s="43"/>
      <c r="Q30" s="43"/>
      <c r="R30" s="43"/>
      <c r="S30" s="43"/>
      <c r="T30" s="43"/>
      <c r="U30" s="43"/>
      <c r="V30" s="43"/>
      <c r="W30" s="9"/>
      <c r="X30" s="28">
        <f t="shared" si="8"/>
        <v>0</v>
      </c>
      <c r="Y30" s="29"/>
    </row>
    <row r="31" spans="1:25" s="2" customFormat="1" ht="13.5" customHeight="1" thickBot="1" x14ac:dyDescent="0.3">
      <c r="A31" s="86" t="s">
        <v>47</v>
      </c>
      <c r="B31" s="87"/>
      <c r="C31" s="16">
        <v>1</v>
      </c>
      <c r="D31" s="52">
        <f t="shared" si="9"/>
        <v>0</v>
      </c>
      <c r="E31" s="43"/>
      <c r="F31" s="57" t="s">
        <v>84</v>
      </c>
      <c r="G31" s="58"/>
      <c r="H31" s="58"/>
      <c r="I31" s="58"/>
      <c r="J31" s="58"/>
      <c r="K31" s="58"/>
      <c r="L31" s="58"/>
      <c r="M31" s="58"/>
      <c r="N31" s="58"/>
      <c r="O31" s="9"/>
      <c r="P31" s="43"/>
      <c r="Q31" s="43"/>
      <c r="R31" s="43"/>
      <c r="S31" s="43"/>
      <c r="T31" s="43"/>
      <c r="U31" s="43"/>
      <c r="V31" s="43"/>
      <c r="W31" s="9"/>
      <c r="X31" s="28">
        <f t="shared" si="8"/>
        <v>0</v>
      </c>
      <c r="Y31" s="29"/>
    </row>
    <row r="32" spans="1:25" s="2" customFormat="1" ht="13.5" customHeight="1" thickBot="1" x14ac:dyDescent="0.3">
      <c r="A32" s="86" t="s">
        <v>49</v>
      </c>
      <c r="B32" s="87"/>
      <c r="C32" s="16">
        <v>1</v>
      </c>
      <c r="D32" s="52">
        <f t="shared" si="9"/>
        <v>0</v>
      </c>
      <c r="E32" s="43"/>
      <c r="F32" s="59" t="s">
        <v>85</v>
      </c>
      <c r="G32" s="60"/>
      <c r="H32" s="60"/>
      <c r="I32" s="60"/>
      <c r="J32" s="60"/>
      <c r="K32" s="60"/>
      <c r="L32" s="60"/>
      <c r="M32" s="60"/>
      <c r="N32" s="60"/>
      <c r="O32" s="3"/>
      <c r="P32" s="43"/>
      <c r="Q32" s="43"/>
      <c r="R32" s="43"/>
      <c r="S32" s="43"/>
      <c r="T32" s="43"/>
      <c r="U32" s="43"/>
      <c r="V32" s="43"/>
      <c r="W32" s="9"/>
      <c r="X32" s="28">
        <f t="shared" si="8"/>
        <v>0</v>
      </c>
      <c r="Y32" s="29"/>
    </row>
    <row r="33" spans="1:25" s="2" customFormat="1" ht="13.5" customHeight="1" thickBot="1" x14ac:dyDescent="0.3">
      <c r="A33" s="86" t="s">
        <v>51</v>
      </c>
      <c r="B33" s="87"/>
      <c r="C33" s="16">
        <v>1</v>
      </c>
      <c r="D33" s="52">
        <f t="shared" si="9"/>
        <v>0</v>
      </c>
      <c r="E33" s="43"/>
      <c r="F33" s="5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9"/>
      <c r="X33" s="28">
        <f t="shared" si="8"/>
        <v>0</v>
      </c>
      <c r="Y33" s="29"/>
    </row>
    <row r="34" spans="1:25" s="2" customFormat="1" ht="13.5" customHeight="1" thickBot="1" x14ac:dyDescent="0.3">
      <c r="A34" s="86" t="s">
        <v>53</v>
      </c>
      <c r="B34" s="87"/>
      <c r="C34" s="16">
        <v>1</v>
      </c>
      <c r="D34" s="52">
        <f t="shared" si="9"/>
        <v>0</v>
      </c>
      <c r="E34" s="43"/>
      <c r="F34" s="5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9"/>
      <c r="X34" s="28">
        <f t="shared" si="8"/>
        <v>0</v>
      </c>
      <c r="Y34" s="29"/>
    </row>
    <row r="35" spans="1:25" s="2" customFormat="1" ht="13.5" customHeight="1" thickBot="1" x14ac:dyDescent="0.3">
      <c r="A35" s="86" t="s">
        <v>55</v>
      </c>
      <c r="B35" s="87"/>
      <c r="C35" s="16">
        <v>1</v>
      </c>
      <c r="D35" s="52">
        <f t="shared" si="9"/>
        <v>0</v>
      </c>
      <c r="E35" s="43"/>
      <c r="F35" s="5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9"/>
      <c r="X35" s="28">
        <f t="shared" si="8"/>
        <v>0</v>
      </c>
      <c r="Y35" s="29"/>
    </row>
    <row r="36" spans="1:25" s="2" customFormat="1" ht="13.5" customHeight="1" thickBot="1" x14ac:dyDescent="0.3">
      <c r="A36" s="86" t="s">
        <v>57</v>
      </c>
      <c r="B36" s="87"/>
      <c r="C36" s="16">
        <v>5</v>
      </c>
      <c r="D36" s="52">
        <f t="shared" si="9"/>
        <v>0</v>
      </c>
      <c r="E36" s="43"/>
      <c r="F36" s="5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9"/>
      <c r="X36" s="28">
        <f t="shared" si="8"/>
        <v>0</v>
      </c>
      <c r="Y36" s="29"/>
    </row>
    <row r="37" spans="1:25" s="2" customFormat="1" ht="13.5" customHeight="1" thickBot="1" x14ac:dyDescent="0.3">
      <c r="A37" s="86" t="s">
        <v>59</v>
      </c>
      <c r="B37" s="87"/>
      <c r="C37" s="16">
        <v>30</v>
      </c>
      <c r="D37" s="52">
        <f t="shared" si="9"/>
        <v>0</v>
      </c>
      <c r="E37" s="43"/>
      <c r="F37" s="5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9"/>
      <c r="X37" s="28">
        <f t="shared" si="8"/>
        <v>0</v>
      </c>
      <c r="Y37" s="29"/>
    </row>
    <row r="38" spans="1:25" s="2" customFormat="1" ht="13.5" customHeight="1" thickBot="1" x14ac:dyDescent="0.3">
      <c r="A38" s="86" t="s">
        <v>61</v>
      </c>
      <c r="B38" s="87"/>
      <c r="C38" s="16">
        <v>4</v>
      </c>
      <c r="D38" s="52">
        <f t="shared" si="9"/>
        <v>0</v>
      </c>
      <c r="E38" s="43"/>
      <c r="F38" s="5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9"/>
      <c r="X38" s="28">
        <f t="shared" si="8"/>
        <v>0</v>
      </c>
      <c r="Y38" s="29"/>
    </row>
    <row r="39" spans="1:25" s="2" customFormat="1" ht="13.5" customHeight="1" thickBot="1" x14ac:dyDescent="0.3">
      <c r="A39" s="86" t="s">
        <v>63</v>
      </c>
      <c r="B39" s="87"/>
      <c r="C39" s="16">
        <v>20</v>
      </c>
      <c r="D39" s="52">
        <f t="shared" si="9"/>
        <v>0</v>
      </c>
      <c r="E39" s="43"/>
      <c r="F39" s="5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9"/>
      <c r="X39" s="28">
        <f t="shared" si="8"/>
        <v>0</v>
      </c>
      <c r="Y39" s="29"/>
    </row>
    <row r="40" spans="1:25" s="2" customFormat="1" ht="13.5" customHeight="1" thickBot="1" x14ac:dyDescent="0.3">
      <c r="A40" s="86" t="s">
        <v>65</v>
      </c>
      <c r="B40" s="87"/>
      <c r="C40" s="16">
        <v>12</v>
      </c>
      <c r="D40" s="52">
        <f t="shared" si="9"/>
        <v>0</v>
      </c>
      <c r="E40" s="43"/>
      <c r="F40" s="5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9"/>
      <c r="X40" s="28">
        <f t="shared" si="8"/>
        <v>0</v>
      </c>
      <c r="Y40" s="29"/>
    </row>
    <row r="41" spans="1:25" s="2" customFormat="1" ht="13.5" customHeight="1" thickBot="1" x14ac:dyDescent="0.3">
      <c r="A41" s="86" t="s">
        <v>67</v>
      </c>
      <c r="B41" s="87"/>
      <c r="C41" s="16">
        <v>3</v>
      </c>
      <c r="D41" s="52">
        <f t="shared" si="9"/>
        <v>0</v>
      </c>
      <c r="E41" s="43"/>
      <c r="F41" s="5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9"/>
      <c r="X41" s="28">
        <f t="shared" si="8"/>
        <v>0</v>
      </c>
      <c r="Y41" s="29"/>
    </row>
    <row r="42" spans="1:25" s="2" customFormat="1" ht="13.5" customHeight="1" thickBot="1" x14ac:dyDescent="0.3">
      <c r="A42" s="86" t="s">
        <v>69</v>
      </c>
      <c r="B42" s="87"/>
      <c r="C42" s="16">
        <v>1</v>
      </c>
      <c r="D42" s="52">
        <f t="shared" si="9"/>
        <v>0</v>
      </c>
      <c r="E42" s="43"/>
      <c r="F42" s="5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9"/>
      <c r="X42" s="28">
        <f t="shared" si="8"/>
        <v>0</v>
      </c>
      <c r="Y42" s="29"/>
    </row>
    <row r="43" spans="1:25" s="2" customFormat="1" ht="13.5" customHeight="1" thickBot="1" x14ac:dyDescent="0.3">
      <c r="A43" s="86" t="s">
        <v>71</v>
      </c>
      <c r="B43" s="87"/>
      <c r="C43" s="16">
        <v>1</v>
      </c>
      <c r="D43" s="52">
        <f t="shared" si="9"/>
        <v>0</v>
      </c>
      <c r="E43" s="43"/>
      <c r="F43" s="5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9"/>
      <c r="X43" s="28">
        <f t="shared" si="8"/>
        <v>0</v>
      </c>
      <c r="Y43" s="29"/>
    </row>
    <row r="44" spans="1:25" s="2" customFormat="1" ht="13.5" customHeight="1" thickBot="1" x14ac:dyDescent="0.3">
      <c r="A44" s="86" t="s">
        <v>73</v>
      </c>
      <c r="B44" s="87"/>
      <c r="C44" s="16">
        <v>1</v>
      </c>
      <c r="D44" s="52">
        <f t="shared" si="9"/>
        <v>0</v>
      </c>
      <c r="E44" s="43"/>
      <c r="F44" s="5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9"/>
      <c r="X44" s="28">
        <f t="shared" si="8"/>
        <v>0</v>
      </c>
      <c r="Y44" s="29"/>
    </row>
    <row r="45" spans="1:25" s="2" customFormat="1" ht="13.5" customHeight="1" thickBot="1" x14ac:dyDescent="0.3">
      <c r="A45" s="86" t="s">
        <v>75</v>
      </c>
      <c r="B45" s="87"/>
      <c r="C45" s="16">
        <v>1</v>
      </c>
      <c r="D45" s="52">
        <f t="shared" si="9"/>
        <v>0</v>
      </c>
      <c r="E45" s="43"/>
      <c r="F45" s="5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9"/>
      <c r="X45" s="28">
        <f t="shared" si="8"/>
        <v>0</v>
      </c>
      <c r="Y45" s="29"/>
    </row>
    <row r="46" spans="1:25" s="2" customFormat="1" ht="13.5" customHeight="1" thickBot="1" x14ac:dyDescent="0.3">
      <c r="A46" s="86" t="s">
        <v>77</v>
      </c>
      <c r="B46" s="87"/>
      <c r="C46" s="16">
        <v>1</v>
      </c>
      <c r="D46" s="52">
        <f t="shared" si="9"/>
        <v>0</v>
      </c>
      <c r="E46" s="43"/>
      <c r="F46" s="5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9"/>
      <c r="X46" s="28">
        <f t="shared" si="8"/>
        <v>0</v>
      </c>
      <c r="Y46" s="29"/>
    </row>
    <row r="47" spans="1:25" s="2" customFormat="1" ht="12.75" thickBot="1" x14ac:dyDescent="0.3">
      <c r="A47" s="43"/>
      <c r="B47" s="43"/>
      <c r="C47" s="43"/>
      <c r="D47" s="43"/>
      <c r="E47" s="43"/>
      <c r="F47" s="61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62" t="s">
        <v>78</v>
      </c>
      <c r="W47" s="90">
        <f>SUM(X28:X46)</f>
        <v>0</v>
      </c>
      <c r="X47" s="91"/>
      <c r="Y47" s="1"/>
    </row>
    <row r="48" spans="1:25" s="2" customFormat="1" ht="13.5" customHeight="1" thickBot="1" x14ac:dyDescent="0.3">
      <c r="A48" s="100" t="s">
        <v>86</v>
      </c>
      <c r="B48" s="100"/>
      <c r="C48" s="100"/>
      <c r="D48" s="100"/>
      <c r="E48" s="58"/>
      <c r="F48" s="61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1"/>
    </row>
    <row r="49" spans="1:25" s="2" customFormat="1" ht="12.75" thickBot="1" x14ac:dyDescent="0.3">
      <c r="A49" s="86" t="s">
        <v>87</v>
      </c>
      <c r="B49" s="87"/>
      <c r="C49" s="16">
        <v>6000</v>
      </c>
      <c r="D49" s="52"/>
      <c r="E49" s="58"/>
      <c r="F49" s="5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9"/>
      <c r="X49" s="63">
        <f>C49*D49</f>
        <v>0</v>
      </c>
      <c r="Y49" s="29"/>
    </row>
    <row r="50" spans="1:25" s="2" customFormat="1" ht="12.75" thickBot="1" x14ac:dyDescent="0.3">
      <c r="A50" s="86" t="s">
        <v>88</v>
      </c>
      <c r="B50" s="87"/>
      <c r="C50" s="16">
        <v>2127</v>
      </c>
      <c r="D50" s="52">
        <f>D49+(D49*0.6)</f>
        <v>0</v>
      </c>
      <c r="E50" s="58"/>
      <c r="F50" s="64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9"/>
      <c r="X50" s="28">
        <f>C50*D50</f>
        <v>0</v>
      </c>
      <c r="Y50" s="29"/>
    </row>
    <row r="51" spans="1:25" s="2" customFormat="1" ht="12.75" thickBot="1" x14ac:dyDescent="0.3">
      <c r="A51" s="86" t="s">
        <v>89</v>
      </c>
      <c r="B51" s="87"/>
      <c r="C51" s="16">
        <v>4275</v>
      </c>
      <c r="D51" s="52">
        <f>D49*0.2</f>
        <v>0</v>
      </c>
      <c r="E51" s="58"/>
      <c r="F51" s="65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9"/>
      <c r="X51" s="28">
        <f>C51*D51</f>
        <v>0</v>
      </c>
      <c r="Y51" s="29"/>
    </row>
    <row r="52" spans="1:25" s="2" customFormat="1" ht="12.75" thickBot="1" x14ac:dyDescent="0.3">
      <c r="A52" s="43"/>
      <c r="B52" s="43"/>
      <c r="C52" s="43"/>
      <c r="D52" s="43"/>
      <c r="E52" s="58"/>
      <c r="F52" s="61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62" t="s">
        <v>78</v>
      </c>
      <c r="W52" s="90">
        <f>SUM(X49:X51)</f>
        <v>0</v>
      </c>
      <c r="X52" s="91"/>
      <c r="Y52" s="1"/>
    </row>
    <row r="53" spans="1:25" s="2" customFormat="1" ht="12.75" thickBot="1" x14ac:dyDescent="0.3">
      <c r="A53" s="97" t="s">
        <v>90</v>
      </c>
      <c r="B53" s="98"/>
      <c r="C53" s="66" t="s">
        <v>91</v>
      </c>
      <c r="D53" s="66" t="s">
        <v>92</v>
      </c>
      <c r="E53" s="67"/>
      <c r="F53" s="68"/>
      <c r="G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1"/>
    </row>
    <row r="54" spans="1:25" s="2" customFormat="1" ht="12.75" thickBot="1" x14ac:dyDescent="0.3">
      <c r="A54" s="86" t="s">
        <v>93</v>
      </c>
      <c r="B54" s="87"/>
      <c r="C54" s="16">
        <v>34464</v>
      </c>
      <c r="D54" s="52"/>
      <c r="E54" s="99"/>
      <c r="F54" s="99"/>
      <c r="G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9"/>
      <c r="X54" s="63">
        <f>((D54*C54)*9.45%)+(C54*D54)</f>
        <v>0</v>
      </c>
      <c r="Y54" s="1"/>
    </row>
    <row r="55" spans="1:25" s="2" customFormat="1" ht="12.75" thickBot="1" x14ac:dyDescent="0.3">
      <c r="A55" s="86" t="s">
        <v>94</v>
      </c>
      <c r="B55" s="87"/>
      <c r="C55" s="16">
        <v>38407</v>
      </c>
      <c r="D55" s="69"/>
      <c r="E55" s="88"/>
      <c r="F55" s="88"/>
      <c r="O55" s="58"/>
      <c r="P55" s="58"/>
      <c r="Q55" s="58"/>
      <c r="R55" s="58"/>
      <c r="S55" s="58"/>
      <c r="T55" s="58"/>
      <c r="U55" s="58"/>
      <c r="V55" s="43"/>
      <c r="W55" s="9"/>
      <c r="X55" s="28">
        <f>((D55*C55)*9.45%)+(C55*D55)</f>
        <v>0</v>
      </c>
      <c r="Y55" s="1"/>
    </row>
    <row r="56" spans="1:25" s="2" customFormat="1" ht="12.75" thickBot="1" x14ac:dyDescent="0.3">
      <c r="A56" s="86" t="s">
        <v>95</v>
      </c>
      <c r="B56" s="87"/>
      <c r="C56" s="16">
        <v>18191</v>
      </c>
      <c r="D56" s="69"/>
      <c r="E56" s="88"/>
      <c r="F56" s="88"/>
      <c r="G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60"/>
      <c r="W56" s="3"/>
      <c r="X56" s="28">
        <f>((D56*C56)*9.45%)+(C56*D56)</f>
        <v>0</v>
      </c>
      <c r="Y56" s="1"/>
    </row>
    <row r="57" spans="1:25" s="2" customFormat="1" ht="19.5" thickBot="1" x14ac:dyDescent="0.3">
      <c r="A57" s="89"/>
      <c r="B57" s="89"/>
      <c r="C57" s="89"/>
      <c r="D57" s="89"/>
      <c r="E57" s="89"/>
      <c r="F57" s="89"/>
      <c r="G57" s="89"/>
      <c r="H57" s="89"/>
      <c r="I57" s="70"/>
      <c r="J57" s="70"/>
      <c r="K57" s="70"/>
      <c r="L57" s="70"/>
      <c r="M57" s="70"/>
      <c r="N57" s="70"/>
      <c r="O57" s="70"/>
      <c r="P57" s="71"/>
      <c r="R57" s="71"/>
      <c r="S57" s="70"/>
      <c r="T57" s="72"/>
      <c r="U57" s="70"/>
      <c r="V57" s="62" t="s">
        <v>78</v>
      </c>
      <c r="W57" s="90">
        <f>SUM(X54:X56)</f>
        <v>0</v>
      </c>
      <c r="X57" s="91"/>
      <c r="Y57" s="1"/>
    </row>
    <row r="58" spans="1:25" s="2" customFormat="1" ht="25.5" customHeight="1" thickBot="1" x14ac:dyDescent="0.3">
      <c r="A58" s="92" t="s">
        <v>97</v>
      </c>
      <c r="B58" s="93"/>
      <c r="C58" s="93"/>
      <c r="D58" s="93"/>
      <c r="E58" s="93"/>
      <c r="F58" s="93"/>
      <c r="G58" s="93"/>
      <c r="H58" s="94"/>
      <c r="R58" s="71"/>
      <c r="S58" s="70"/>
      <c r="T58" s="72"/>
      <c r="V58" s="73" t="s">
        <v>96</v>
      </c>
      <c r="W58" s="95">
        <f>SUM(W57,W52,W47,X25)</f>
        <v>0</v>
      </c>
      <c r="X58" s="96"/>
    </row>
    <row r="59" spans="1:25" s="2" customFormat="1" ht="12" x14ac:dyDescent="0.25">
      <c r="W59" s="82"/>
      <c r="X59" s="82"/>
    </row>
    <row r="60" spans="1:25" s="2" customFormat="1" ht="12" x14ac:dyDescent="0.25">
      <c r="W60" s="83"/>
      <c r="X60" s="83"/>
    </row>
    <row r="61" spans="1:25" s="2" customFormat="1" ht="12" x14ac:dyDescent="0.25">
      <c r="N61" s="74"/>
      <c r="O61" s="74"/>
      <c r="P61" s="84"/>
      <c r="Q61" s="84"/>
    </row>
    <row r="62" spans="1:25" s="2" customFormat="1" ht="12" x14ac:dyDescent="0.25">
      <c r="N62" s="74"/>
      <c r="O62" s="74"/>
      <c r="P62" s="84"/>
      <c r="Q62" s="84"/>
    </row>
    <row r="63" spans="1:25" s="2" customFormat="1" ht="12" x14ac:dyDescent="0.25">
      <c r="N63" s="75"/>
      <c r="O63" s="76"/>
      <c r="Q63" s="77"/>
      <c r="T63" s="78"/>
    </row>
    <row r="64" spans="1:25" s="2" customFormat="1" ht="12" x14ac:dyDescent="0.25">
      <c r="N64" s="74"/>
      <c r="O64" s="74"/>
      <c r="P64" s="85"/>
      <c r="Q64" s="85"/>
    </row>
    <row r="65" spans="14:15" x14ac:dyDescent="0.25">
      <c r="N65" s="79"/>
      <c r="O65" s="79"/>
    </row>
  </sheetData>
  <mergeCells count="69"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D3:D4"/>
    <mergeCell ref="Q3:Q4"/>
    <mergeCell ref="R3:R4"/>
    <mergeCell ref="E3:E4"/>
    <mergeCell ref="F3:F4"/>
    <mergeCell ref="G3:G4"/>
    <mergeCell ref="H3:H4"/>
    <mergeCell ref="I3:I4"/>
    <mergeCell ref="J3:J4"/>
    <mergeCell ref="A26:D26"/>
    <mergeCell ref="L3:L4"/>
    <mergeCell ref="M3:M4"/>
    <mergeCell ref="N3:N4"/>
    <mergeCell ref="P3:P4"/>
    <mergeCell ref="T3:T4"/>
    <mergeCell ref="U3:U4"/>
    <mergeCell ref="V3:V4"/>
    <mergeCell ref="A45:B45"/>
    <mergeCell ref="A46:B46"/>
    <mergeCell ref="X4:X5"/>
    <mergeCell ref="V25:W25"/>
    <mergeCell ref="A39:B39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40:B40"/>
    <mergeCell ref="A41:B41"/>
    <mergeCell ref="A42:B42"/>
    <mergeCell ref="A43:B43"/>
    <mergeCell ref="A44:B44"/>
    <mergeCell ref="W47:X47"/>
    <mergeCell ref="A48:D48"/>
    <mergeCell ref="A49:B49"/>
    <mergeCell ref="A50:B50"/>
    <mergeCell ref="W52:X52"/>
    <mergeCell ref="A51:B51"/>
    <mergeCell ref="A53:B53"/>
    <mergeCell ref="A54:B54"/>
    <mergeCell ref="E54:F54"/>
    <mergeCell ref="A55:B55"/>
    <mergeCell ref="E55:F55"/>
    <mergeCell ref="A56:B56"/>
    <mergeCell ref="E56:F56"/>
    <mergeCell ref="A57:H57"/>
    <mergeCell ref="W57:X57"/>
    <mergeCell ref="A58:H58"/>
    <mergeCell ref="W58:X58"/>
    <mergeCell ref="W59:X59"/>
    <mergeCell ref="W60:X60"/>
    <mergeCell ref="P61:Q61"/>
    <mergeCell ref="P62:Q62"/>
    <mergeCell ref="P64:Q64"/>
  </mergeCells>
  <pageMargins left="0.51181102362204722" right="0.31496062992125984" top="0.39370078740157483" bottom="0.3937007874015748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Região Sudeste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Marly Teresa Rangel Licassali</dc:creator>
  <cp:lastModifiedBy>Ana Lucia Valadares de Carvalho</cp:lastModifiedBy>
  <cp:lastPrinted>2022-12-05T13:36:25Z</cp:lastPrinted>
  <dcterms:created xsi:type="dcterms:W3CDTF">2022-12-05T12:52:07Z</dcterms:created>
  <dcterms:modified xsi:type="dcterms:W3CDTF">2022-12-26T14:00:39Z</dcterms:modified>
</cp:coreProperties>
</file>